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tabRatio="753" activeTab="0"/>
  </bookViews>
  <sheets>
    <sheet name="Overview" sheetId="1" r:id="rId1"/>
    <sheet name="FinancialData" sheetId="2" r:id="rId2"/>
    <sheet name="Risk Assesment" sheetId="3" r:id="rId3"/>
    <sheet name="Rating" sheetId="4" r:id="rId4"/>
    <sheet name="Project Indicators" sheetId="5" r:id="rId5"/>
    <sheet name="AF Tracking Tool" sheetId="6" r:id="rId6"/>
    <sheet name="Units for Indicators" sheetId="7" r:id="rId7"/>
    <sheet name="Lessons Learned" sheetId="8" r:id="rId8"/>
    <sheet name="Sheet1" sheetId="9" r:id="rId9"/>
  </sheets>
  <externalReferences>
    <externalReference r:id="rId12"/>
  </externalReferences>
  <definedNames>
    <definedName name="Month">'[1]Dropdowns'!$G$2:$G$13</definedName>
    <definedName name="Year">'[1]Dropdowns'!$H$2:$H$36</definedName>
  </definedNames>
  <calcPr fullCalcOnLoad="1"/>
</workbook>
</file>

<file path=xl/comments1.xml><?xml version="1.0" encoding="utf-8"?>
<comments xmlns="http://schemas.openxmlformats.org/spreadsheetml/2006/main">
  <authors>
    <author>Daouda Ndiaye</author>
  </authors>
  <commentList>
    <comment ref="D13" authorId="0">
      <text>
        <r>
          <rPr>
            <b/>
            <sz val="9"/>
            <rFont val="Tahoma"/>
            <family val="2"/>
          </rPr>
          <t>Daouda Ndiaye:</t>
        </r>
        <r>
          <rPr>
            <sz val="9"/>
            <rFont val="Tahoma"/>
            <family val="2"/>
          </rPr>
          <t xml:space="preserve">
It was a two-step approval process.</t>
        </r>
      </text>
    </comment>
  </commentList>
</comments>
</file>

<file path=xl/comments2.xml><?xml version="1.0" encoding="utf-8"?>
<comments xmlns="http://schemas.openxmlformats.org/spreadsheetml/2006/main">
  <authors>
    <author>Daouda Ndiaye</author>
  </authors>
  <commentList>
    <comment ref="F65" authorId="0">
      <text>
        <r>
          <rPr>
            <b/>
            <sz val="9"/>
            <rFont val="Tahoma"/>
            <family val="2"/>
          </rPr>
          <t>Daouda Ndiaye:</t>
        </r>
        <r>
          <rPr>
            <sz val="9"/>
            <rFont val="Tahoma"/>
            <family val="2"/>
          </rPr>
          <t xml:space="preserve">
The next reporting period is June-July 2012. Therefore the disbursement schedule by item should be limited to that period.</t>
        </r>
      </text>
    </comment>
  </commentList>
</comments>
</file>

<file path=xl/comments4.xml><?xml version="1.0" encoding="utf-8"?>
<comments xmlns="http://schemas.openxmlformats.org/spreadsheetml/2006/main">
  <authors>
    <author>Daouda Ndiaye</author>
  </authors>
  <commentList>
    <comment ref="C8" authorId="0">
      <text>
        <r>
          <rPr>
            <b/>
            <sz val="9"/>
            <rFont val="Tahoma"/>
            <family val="2"/>
          </rPr>
          <t>Daouda Ndiaye:</t>
        </r>
        <r>
          <rPr>
            <sz val="9"/>
            <rFont val="Tahoma"/>
            <family val="2"/>
          </rPr>
          <t xml:space="preserve">
The representative from the DEEC in charge of coordinating the project should complete this part. Unless it is clearly stated that CSE plays that role.</t>
        </r>
      </text>
    </comment>
    <comment ref="F30" authorId="0">
      <text>
        <r>
          <rPr>
            <b/>
            <sz val="9"/>
            <rFont val="Tahoma"/>
            <family val="2"/>
          </rPr>
          <t>Daouda Ndiaye:</t>
        </r>
        <r>
          <rPr>
            <sz val="9"/>
            <rFont val="Tahoma"/>
            <family val="2"/>
          </rPr>
          <t xml:space="preserve">
For the protection facility in Saly, please elaborate on the findings of the studies, explain which technique was finally chosen.</t>
        </r>
      </text>
    </comment>
  </commentList>
</comments>
</file>

<file path=xl/comments8.xml><?xml version="1.0" encoding="utf-8"?>
<comments xmlns="http://schemas.openxmlformats.org/spreadsheetml/2006/main">
  <authors>
    <author>Daouda Ndiaye</author>
  </authors>
  <commentList>
    <comment ref="D10" authorId="0">
      <text>
        <r>
          <rPr>
            <b/>
            <sz val="9"/>
            <rFont val="Tahoma"/>
            <family val="2"/>
          </rPr>
          <t>Daouda Ndiaye:</t>
        </r>
        <r>
          <rPr>
            <sz val="9"/>
            <rFont val="Tahoma"/>
            <family val="2"/>
          </rPr>
          <t xml:space="preserve">
not completed.</t>
        </r>
      </text>
    </comment>
  </commentList>
</comments>
</file>

<file path=xl/sharedStrings.xml><?xml version="1.0" encoding="utf-8"?>
<sst xmlns="http://schemas.openxmlformats.org/spreadsheetml/2006/main" count="681" uniqueCount="525">
  <si>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</si>
  <si>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</si>
  <si>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</si>
  <si>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</si>
  <si>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</si>
  <si>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</si>
  <si>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</si>
  <si>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</si>
  <si>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</si>
  <si>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</si>
  <si>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</si>
  <si>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</si>
  <si>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</si>
  <si>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</si>
  <si>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</si>
  <si>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</si>
  <si>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</si>
  <si>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</si>
  <si>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</si>
  <si>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</si>
  <si>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</si>
  <si>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</si>
  <si>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</si>
  <si>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</si>
  <si>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</si>
  <si>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</si>
  <si>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</si>
  <si>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</si>
  <si>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</si>
  <si>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</si>
  <si>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</si>
  <si>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</si>
  <si>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</si>
  <si>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</si>
  <si>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</si>
  <si>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</si>
  <si>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</si>
  <si>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</si>
  <si>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</si>
  <si>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</si>
  <si>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</si>
  <si>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</si>
  <si>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</si>
  <si>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</si>
  <si>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</si>
  <si>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</si>
  <si>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</si>
  <si>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</si>
  <si>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</si>
  <si>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</si>
  <si>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</si>
  <si>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</si>
  <si>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</si>
  <si>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</si>
  <si>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</si>
  <si>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</si>
  <si>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</si>
  <si>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</si>
  <si>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</si>
  <si>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</si>
  <si>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</si>
  <si>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</si>
  <si>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</si>
  <si>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</si>
  <si>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</si>
  <si>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</si>
  <si>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</si>
  <si>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</si>
  <si>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</si>
  <si>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</si>
  <si>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</si>
  <si>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</si>
  <si>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</si>
  <si>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</si>
  <si>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</si>
  <si>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</si>
  <si>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</si>
  <si>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</si>
  <si>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</si>
  <si>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</si>
  <si>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</si>
  <si>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</si>
  <si>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</si>
  <si>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</si>
  <si>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</si>
  <si>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</si>
  <si>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</si>
  <si>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</si>
  <si>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</si>
  <si>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</si>
  <si>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</si>
  <si>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</si>
  <si>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</si>
  <si>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</si>
  <si>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</si>
  <si>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</si>
  <si>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</si>
  <si>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</si>
  <si>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</si>
  <si>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</si>
  <si>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</si>
  <si>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</si>
  <si>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</si>
  <si>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</si>
  <si>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</si>
  <si>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</si>
  <si>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</si>
  <si>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</si>
  <si>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</si>
  <si>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</si>
  <si>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</si>
  <si>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</si>
  <si>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</si>
  <si>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</si>
  <si>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</si>
  <si>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</si>
  <si>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</si>
  <si>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</si>
  <si>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</si>
  <si>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</si>
  <si>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</si>
  <si>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</si>
  <si>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</si>
  <si>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</si>
  <si>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</si>
  <si>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</si>
  <si>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</si>
  <si>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</si>
  <si>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</si>
  <si>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</si>
  <si>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</si>
  <si>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</si>
  <si>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</si>
  <si>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</si>
  <si>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</si>
  <si>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</si>
  <si>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</si>
  <si>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</si>
  <si>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</si>
  <si>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</si>
  <si>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</si>
  <si>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</si>
  <si>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</si>
  <si>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</si>
  <si>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</si>
  <si>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</si>
  <si>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</si>
  <si>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</si>
  <si>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</si>
  <si>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</si>
  <si>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</si>
  <si>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</si>
  <si>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</si>
  <si>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</si>
  <si>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</si>
  <si>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</si>
  <si>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</si>
  <si>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</si>
  <si>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</si>
  <si>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</si>
  <si>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</si>
  <si>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</si>
  <si>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</si>
  <si>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</si>
  <si>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</si>
  <si>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</si>
  <si>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</si>
  <si>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</si>
  <si>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</si>
  <si>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</si>
  <si>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</si>
  <si>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</si>
  <si>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</si>
  <si>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</si>
  <si>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</si>
  <si>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</si>
  <si>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</si>
  <si>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</si>
  <si>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</si>
  <si>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</si>
  <si>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</si>
  <si>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</si>
  <si>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</si>
  <si>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</si>
  <si>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</si>
  <si>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</si>
  <si>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</si>
  <si>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</si>
  <si>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</si>
  <si>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</si>
  <si>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</si>
  <si>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</si>
  <si>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</si>
  <si>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</si>
  <si>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</si>
  <si>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</si>
  <si>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</si>
  <si>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</si>
  <si>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</si>
  <si>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</si>
  <si>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</si>
  <si>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</si>
  <si>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</si>
  <si>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</si>
  <si>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</si>
  <si>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</si>
  <si>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</si>
  <si>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</si>
  <si>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</si>
  <si>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</si>
  <si>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</si>
  <si>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Implementing Entity (name):</t>
  </si>
  <si>
    <t>AFB Approval Date:</t>
  </si>
  <si>
    <t>Milestone</t>
  </si>
  <si>
    <t>Start of Project/Programme:</t>
  </si>
  <si>
    <t>Mid-term Review (if planned):</t>
  </si>
  <si>
    <t>Terminal Evaluation:</t>
  </si>
  <si>
    <t xml:space="preserve">Project Title: </t>
  </si>
  <si>
    <t xml:space="preserve">ACTUAL CO-FINANCING </t>
  </si>
  <si>
    <t>How much of the total co-financing as committed in the Project Document has actually been realized?</t>
  </si>
  <si>
    <t>If the MTR or TE have not been undertaken this reporting period, DO NOT report on actual co-financing.</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</si>
  <si>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</si>
  <si>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</si>
  <si>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</si>
  <si>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PLANNED DISBURSEMENT SCHEDULE</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</si>
  <si>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</si>
  <si>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</si>
  <si>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</si>
  <si>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</si>
  <si>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</si>
  <si>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</si>
  <si>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</si>
  <si>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</si>
  <si>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</si>
  <si>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</si>
  <si>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</si>
  <si>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</si>
  <si>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</si>
  <si>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</si>
  <si>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</si>
  <si>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Steps Taken to Elivate Risk</t>
  </si>
  <si>
    <t>Current Status</t>
  </si>
  <si>
    <t>Identified Risk</t>
  </si>
  <si>
    <t xml:space="preserve">DISBURSEMENT OF AF GRANT FUNDS </t>
  </si>
  <si>
    <t>Financial information:  cumulative from project start to [insert date]</t>
  </si>
  <si>
    <t>Add any comments on AF Grant Funds. (word limit=200)</t>
  </si>
  <si>
    <t>Add any comments relevant to risk elevation (word limit = 500)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</si>
  <si>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</si>
  <si>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</si>
  <si>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</si>
  <si>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</si>
  <si>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 xml:space="preserve">Tracking Tool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</si>
  <si>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</si>
  <si>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</si>
  <si>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Fund Outcome</t>
  </si>
  <si>
    <t>Please select  from dropdown menu below</t>
  </si>
  <si>
    <t>Fund Outcome Indicator</t>
  </si>
  <si>
    <t>Target at CEO Endorsement                    (see Units in next sheet)</t>
  </si>
  <si>
    <t>Baseline                 (see Units in next sheet)</t>
  </si>
  <si>
    <t>Mid-term Results</t>
  </si>
  <si>
    <r>
      <rPr>
        <b/>
        <sz val="10"/>
        <color indexed="8"/>
        <rFont val="Microsoft Sans Serif"/>
        <family val="2"/>
      </rPr>
      <t>Outcome 1:</t>
    </r>
    <r>
      <rPr>
        <sz val="10"/>
        <color indexed="8"/>
        <rFont val="Microsoft Sans Serif"/>
        <family val="2"/>
      </rPr>
      <t xml:space="preserve"> Reduced exposure at national level to climate-related hazards and threats
</t>
    </r>
    <r>
      <rPr>
        <b/>
        <sz val="10"/>
        <color indexed="8"/>
        <rFont val="Microsoft Sans Serif"/>
        <family val="2"/>
      </rPr>
      <t>Outcome 2:</t>
    </r>
    <r>
      <rPr>
        <sz val="10"/>
        <color indexed="8"/>
        <rFont val="Microsoft Sans Serif"/>
        <family val="2"/>
      </rPr>
      <t xml:space="preserve"> Strengthened institutional capacity to reduce risks associated with climate-induced socioeconomic and environmental losses
</t>
    </r>
    <r>
      <rPr>
        <b/>
        <sz val="10"/>
        <color indexed="8"/>
        <rFont val="Microsoft Sans Serif"/>
        <family val="2"/>
      </rPr>
      <t xml:space="preserve">Outcome 3: </t>
    </r>
    <r>
      <rPr>
        <sz val="10"/>
        <color indexed="8"/>
        <rFont val="Microsoft Sans Serif"/>
        <family val="2"/>
      </rPr>
      <t xml:space="preserve">Strengthened awareness and ownership of adaptation and climate risk reduction processes at local level
</t>
    </r>
    <r>
      <rPr>
        <b/>
        <sz val="10"/>
        <color indexed="8"/>
        <rFont val="Microsoft Sans Serif"/>
        <family val="2"/>
      </rPr>
      <t xml:space="preserve">Outcome 4: </t>
    </r>
    <r>
      <rPr>
        <sz val="10"/>
        <color indexed="8"/>
        <rFont val="Microsoft Sans Serif"/>
        <family val="2"/>
      </rPr>
      <t xml:space="preserve">Increased adaptive capacity within relevant development and natural resource sectors
</t>
    </r>
    <r>
      <rPr>
        <b/>
        <sz val="10"/>
        <color indexed="8"/>
        <rFont val="Microsoft Sans Serif"/>
        <family val="2"/>
      </rPr>
      <t>Outcome 5:</t>
    </r>
    <r>
      <rPr>
        <sz val="10"/>
        <color indexed="8"/>
        <rFont val="Microsoft Sans Serif"/>
        <family val="2"/>
      </rPr>
      <t xml:space="preserve"> Increased ecosystem resilience in response to climate change and variability-induced stress
</t>
    </r>
    <r>
      <rPr>
        <b/>
        <sz val="10"/>
        <color indexed="8"/>
        <rFont val="Microsoft Sans Serif"/>
        <family val="2"/>
      </rPr>
      <t xml:space="preserve">Outcome 6: </t>
    </r>
    <r>
      <rPr>
        <sz val="10"/>
        <color indexed="8"/>
        <rFont val="Microsoft Sans Serif"/>
        <family val="2"/>
      </rPr>
      <t xml:space="preserve">Diversified and strengthened livelihoods and sources of income for vulnerable people in targeted areas                                                                                                 </t>
    </r>
    <r>
      <rPr>
        <b/>
        <sz val="10"/>
        <color indexed="8"/>
        <rFont val="Microsoft Sans Serif"/>
        <family val="2"/>
      </rPr>
      <t xml:space="preserve">Outcome 7: </t>
    </r>
    <r>
      <rPr>
        <sz val="10"/>
        <color indexed="8"/>
        <rFont val="Microsoft Sans Serif"/>
        <family val="2"/>
      </rPr>
      <t>Improved policies and regulations that promote and enforce resilience measures</t>
    </r>
  </si>
  <si>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</si>
  <si>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t>Fund Output</t>
  </si>
  <si>
    <t>Fund Output Indicator</t>
  </si>
  <si>
    <r>
      <rPr>
        <b/>
        <sz val="10"/>
        <color indexed="8"/>
        <rFont val="Microsoft Sans Serif"/>
        <family val="2"/>
      </rPr>
      <t xml:space="preserve">Output 1: </t>
    </r>
    <r>
      <rPr>
        <sz val="10"/>
        <color indexed="8"/>
        <rFont val="Microsoft Sans Serif"/>
        <family val="2"/>
      </rPr>
      <t xml:space="preserve">Risk and vulnerability assessments conducted and updated at a national level
</t>
    </r>
    <r>
      <rPr>
        <b/>
        <sz val="10"/>
        <color indexed="8"/>
        <rFont val="Microsoft Sans Serif"/>
        <family val="2"/>
      </rPr>
      <t xml:space="preserve">Output 2.1: </t>
    </r>
    <r>
      <rPr>
        <sz val="10"/>
        <color indexed="8"/>
        <rFont val="Microsoft Sans Serif"/>
        <family val="2"/>
      </rPr>
      <t xml:space="preserve">Strengthened capacity of national and regional centres and networks to respond rapidly to extreme weather events
</t>
    </r>
    <r>
      <rPr>
        <b/>
        <sz val="10"/>
        <color indexed="8"/>
        <rFont val="Microsoft Sans Serif"/>
        <family val="2"/>
      </rPr>
      <t xml:space="preserve">Output 2.2: </t>
    </r>
    <r>
      <rPr>
        <sz val="10"/>
        <color indexed="8"/>
        <rFont val="Microsoft Sans Serif"/>
        <family val="2"/>
      </rPr>
      <t xml:space="preserve">Targeted population groups covered by adequate risk reduction systems
</t>
    </r>
    <r>
      <rPr>
        <b/>
        <sz val="10"/>
        <color indexed="8"/>
        <rFont val="Microsoft Sans Serif"/>
        <family val="2"/>
      </rPr>
      <t xml:space="preserve">Output 3: </t>
    </r>
    <r>
      <rPr>
        <sz val="10"/>
        <color indexed="8"/>
        <rFont val="Microsoft Sans Serif"/>
        <family val="2"/>
      </rPr>
      <t xml:space="preserve">Targeted population groups participating in
adaptation and risk reduction awareness activities
</t>
    </r>
    <r>
      <rPr>
        <b/>
        <sz val="10"/>
        <color indexed="8"/>
        <rFont val="Microsoft Sans Serif"/>
        <family val="2"/>
      </rPr>
      <t xml:space="preserve">Output 4: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5: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6: </t>
    </r>
    <r>
      <rPr>
        <sz val="10"/>
        <color indexed="8"/>
        <rFont val="Microsoft Sans Serif"/>
        <family val="2"/>
      </rPr>
      <t xml:space="preserve">Targeted individual and community livelihood strategies strengthened in relation to climate change impacts, including variability                                                                            </t>
    </r>
    <r>
      <rPr>
        <b/>
        <sz val="10"/>
        <color indexed="8"/>
        <rFont val="Microsoft Sans Serif"/>
        <family val="2"/>
      </rPr>
      <t>Output 7:</t>
    </r>
    <r>
      <rPr>
        <sz val="10"/>
        <color indexed="8"/>
        <rFont val="Microsoft Sans Serif"/>
        <family val="2"/>
      </rPr>
      <t xml:space="preserve"> Improved integration of climate-resilience strategies into country development plans</t>
    </r>
  </si>
  <si>
    <r>
      <rPr>
        <b/>
        <sz val="10"/>
        <color indexed="8"/>
        <rFont val="Microsoft Sans Serif"/>
        <family val="2"/>
      </rPr>
      <t>1.1.</t>
    </r>
    <r>
      <rPr>
        <sz val="10"/>
        <color indexed="8"/>
        <rFont val="Microsoft Sans Serif"/>
        <family val="2"/>
      </rPr>
      <t xml:space="preserve"> No. and type of projects that conduct and update risk and vulnerability assessments                                                                                      </t>
    </r>
    <r>
      <rPr>
        <b/>
        <sz val="10"/>
        <color indexed="8"/>
        <rFont val="Microsoft Sans Serif"/>
        <family val="2"/>
      </rPr>
      <t xml:space="preserve">1.2. </t>
    </r>
    <r>
      <rPr>
        <sz val="10"/>
        <color indexed="8"/>
        <rFont val="Microsoft Sans Serif"/>
        <family val="2"/>
      </rPr>
      <t xml:space="preserve">Development of early warning systems
</t>
    </r>
    <r>
      <rPr>
        <b/>
        <sz val="10"/>
        <color indexed="8"/>
        <rFont val="Microsoft Sans Serif"/>
        <family val="2"/>
      </rPr>
      <t>2.1.1.</t>
    </r>
    <r>
      <rPr>
        <sz val="10"/>
        <color indexed="8"/>
        <rFont val="Microsoft Sans Serif"/>
        <family val="2"/>
      </rPr>
      <t xml:space="preserve"> No. of staff trained to respond to, and mitigate impacts of, climate-related events
</t>
    </r>
    <r>
      <rPr>
        <b/>
        <sz val="10"/>
        <color indexed="8"/>
        <rFont val="Microsoft Sans Serif"/>
        <family val="2"/>
      </rPr>
      <t>2.1.2.</t>
    </r>
    <r>
      <rPr>
        <sz val="10"/>
        <color indexed="8"/>
        <rFont val="Microsoft Sans Serif"/>
        <family val="2"/>
      </rPr>
      <t xml:space="preserve"> Capacity of staff to respond to, and mitigate impacts of, climate-related events from targeted
institutions increased
</t>
    </r>
    <r>
      <rPr>
        <b/>
        <sz val="10"/>
        <color indexed="8"/>
        <rFont val="Microsoft Sans Serif"/>
        <family val="2"/>
      </rPr>
      <t xml:space="preserve">2.2.1. </t>
    </r>
    <r>
      <rPr>
        <sz val="10"/>
        <color indexed="8"/>
        <rFont val="Microsoft Sans Serif"/>
        <family val="2"/>
      </rPr>
      <t xml:space="preserve">Percentage of population covered by adequate risk-reduction systems
</t>
    </r>
    <r>
      <rPr>
        <b/>
        <sz val="10"/>
        <color indexed="8"/>
        <rFont val="Microsoft Sans Serif"/>
        <family val="2"/>
      </rPr>
      <t>2.2.2.</t>
    </r>
    <r>
      <rPr>
        <sz val="10"/>
        <color indexed="8"/>
        <rFont val="Microsoft Sans Serif"/>
        <family val="2"/>
      </rPr>
      <t xml:space="preserve"> No. of people affected by climate variability                                                                                                          </t>
    </r>
    <r>
      <rPr>
        <b/>
        <sz val="10"/>
        <color indexed="8"/>
        <rFont val="Microsoft Sans Serif"/>
        <family val="2"/>
      </rPr>
      <t>3.1</t>
    </r>
    <r>
      <rPr>
        <sz val="10"/>
        <color indexed="8"/>
        <rFont val="Microsoft Sans Serif"/>
        <family val="2"/>
      </rPr>
      <t xml:space="preserve"> No. and type of risk reduction actions or strategies introduced at local level                                                                                                     </t>
    </r>
    <r>
      <rPr>
        <b/>
        <sz val="10"/>
        <color indexed="8"/>
        <rFont val="Microsoft Sans Serif"/>
        <family val="2"/>
      </rPr>
      <t>3.2</t>
    </r>
    <r>
      <rPr>
        <sz val="10"/>
        <color indexed="8"/>
        <rFont val="Microsoft Sans Serif"/>
        <family val="2"/>
      </rPr>
      <t xml:space="preserve"> No. of news outlets in the local press and media that have covered the topic                                                                                                    </t>
    </r>
    <r>
      <rPr>
        <b/>
        <sz val="10"/>
        <color indexed="8"/>
        <rFont val="Microsoft Sans Serif"/>
        <family val="2"/>
      </rPr>
      <t>4.1.</t>
    </r>
    <r>
      <rPr>
        <sz val="10"/>
        <color indexed="8"/>
        <rFont val="Microsoft Sans Serif"/>
        <family val="2"/>
      </rPr>
      <t xml:space="preserve"> No. and type of health or social infrastructure developed or modified to respond to new conditions
resulting from climate variability and change (by type)                                                                                                                                                            </t>
    </r>
    <r>
      <rPr>
        <b/>
        <sz val="10"/>
        <color indexed="8"/>
        <rFont val="Microsoft Sans Serif"/>
        <family val="2"/>
      </rPr>
      <t xml:space="preserve">4. 2. </t>
    </r>
    <r>
      <rPr>
        <sz val="10"/>
        <color indexed="8"/>
        <rFont val="Microsoft Sans Serif"/>
        <family val="2"/>
      </rPr>
      <t xml:space="preserve">No. of physical assets strengthened or constructed to withstand conditions resulting from climate variability and change (by asset types)                                                                                                                                   </t>
    </r>
    <r>
      <rPr>
        <b/>
        <sz val="10"/>
        <color indexed="8"/>
        <rFont val="Microsoft Sans Serif"/>
        <family val="2"/>
      </rPr>
      <t>5.</t>
    </r>
    <r>
      <rPr>
        <sz val="10"/>
        <color indexed="8"/>
        <rFont val="Microsoft Sans Serif"/>
        <family val="2"/>
      </rPr>
      <t xml:space="preserve"> No. and type of natural resource assets created, maintained or improved to withstand conditions resulting from climate variability and change (by type of assets)                                                                                                                   </t>
    </r>
    <r>
      <rPr>
        <b/>
        <sz val="10"/>
        <color indexed="8"/>
        <rFont val="Microsoft Sans Serif"/>
        <family val="2"/>
      </rPr>
      <t>6.1.</t>
    </r>
    <r>
      <rPr>
        <sz val="10"/>
        <color indexed="8"/>
        <rFont val="Microsoft Sans Serif"/>
        <family val="2"/>
      </rPr>
      <t xml:space="preserve"> No. and type of adaptation assets (physical as well as knowledge) created in support of individualor
community-livelihood strategies                                                                                                                                                   </t>
    </r>
    <r>
      <rPr>
        <b/>
        <sz val="10"/>
        <color indexed="8"/>
        <rFont val="Microsoft Sans Serif"/>
        <family val="2"/>
      </rPr>
      <t xml:space="preserve">6.2. </t>
    </r>
    <r>
      <rPr>
        <sz val="10"/>
        <color indexed="8"/>
        <rFont val="Microsoft Sans Serif"/>
        <family val="2"/>
      </rPr>
      <t xml:space="preserve">Type of income sources for households generated under climate change scenario                                                                                    </t>
    </r>
    <r>
      <rPr>
        <b/>
        <sz val="10"/>
        <color indexed="8"/>
        <rFont val="Microsoft Sans Serif"/>
        <family val="2"/>
      </rPr>
      <t xml:space="preserve">7.1. </t>
    </r>
    <r>
      <rPr>
        <sz val="10"/>
        <color indexed="8"/>
        <rFont val="Microsoft Sans Serif"/>
        <family val="2"/>
      </rPr>
      <t xml:space="preserve">No., type, and sector of policies introduced or adjusted to address climate change risks                                                                                 </t>
    </r>
    <r>
      <rPr>
        <b/>
        <sz val="10"/>
        <color indexed="8"/>
        <rFont val="Microsoft Sans Serif"/>
        <family val="2"/>
      </rPr>
      <t xml:space="preserve">7.2. </t>
    </r>
    <r>
      <rPr>
        <sz val="10"/>
        <color indexed="8"/>
        <rFont val="Microsoft Sans Serif"/>
        <family val="2"/>
      </rPr>
      <t>No. or targeted development strategies with incorporated climate change priorities enforced</t>
    </r>
  </si>
  <si>
    <t xml:space="preserve">Target at CEO Endorsement </t>
  </si>
  <si>
    <t>Baseline</t>
  </si>
  <si>
    <t>Project Performance Report (PPR)</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</si>
  <si>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objectives/outcomes.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</si>
  <si>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objectives/outcomes.</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</si>
  <si>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objectives/outcomes with </t>
    </r>
    <r>
      <rPr>
        <b/>
        <sz val="11"/>
        <rFont val="Times New Roman"/>
        <family val="1"/>
      </rPr>
      <t>major shortcomings</t>
    </r>
    <r>
      <rPr>
        <sz val="11"/>
        <rFont val="Times New Roman"/>
        <family val="1"/>
      </rPr>
      <t xml:space="preserve"> or is expected to achieve only some of its major objectives/outcomes.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</si>
  <si>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objectives/outcomes, </t>
    </r>
    <r>
      <rPr>
        <b/>
        <sz val="11"/>
        <rFont val="Times New Roman"/>
        <family val="1"/>
      </rPr>
      <t>but</t>
    </r>
    <r>
      <rPr>
        <sz val="11"/>
        <rFont val="Times New Roman"/>
        <family val="1"/>
      </rPr>
      <t xml:space="preserve"> with either significant shortcomings or modest overall relevance. </t>
    </r>
  </si>
  <si>
    <r>
      <t xml:space="preserve">Please select the relevant Fund level </t>
    </r>
    <r>
      <rPr>
        <b/>
        <i/>
        <sz val="11"/>
        <color indexed="8"/>
        <rFont val="Times New Roman"/>
        <family val="1"/>
      </rPr>
      <t xml:space="preserve">Outcome and Output indicators </t>
    </r>
    <r>
      <rPr>
        <b/>
        <sz val="11"/>
        <color indexed="8"/>
        <rFont val="Times New Roman"/>
        <family val="1"/>
      </rPr>
      <t>that allign with the project objectives and outcomes</t>
    </r>
  </si>
  <si>
    <t>Indicator</t>
  </si>
  <si>
    <t>Progress to date</t>
  </si>
  <si>
    <t>Target</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</si>
  <si>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</si>
  <si>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</si>
  <si>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</si>
  <si>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</si>
  <si>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</si>
  <si>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</si>
  <si>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List all Risks identified in project preparation phase and what  steps are being taken to elivate them (word limit = 200)</t>
  </si>
  <si>
    <t xml:space="preserve">Project Manager/Coordinator: </t>
  </si>
  <si>
    <t xml:space="preserve">Implementing Agency  </t>
  </si>
  <si>
    <t xml:space="preserve">RATING ON IMPLEMENTATION PROGRESS </t>
  </si>
  <si>
    <t>Progress on Key Milestones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</si>
  <si>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objectives/outcomes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</si>
  <si>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objectives/outcomes with only minor shortcomings.</t>
    </r>
  </si>
  <si>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</si>
  <si>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</si>
  <si>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</si>
  <si>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List item / activity / action and corresponding amount spent for the current reporting period</t>
  </si>
  <si>
    <t>List item / activity / action planned and corresponding projected cost for the upcoming reporting period</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</si>
  <si>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</si>
  <si>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</si>
  <si>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</si>
  <si>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</si>
  <si>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</si>
  <si>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</si>
  <si>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Please Complete the following section every reporting period</t>
  </si>
  <si>
    <t>Implementation and Adaptive Management</t>
  </si>
  <si>
    <t>Response</t>
  </si>
  <si>
    <t>Describe any implementation issues/lessons affecting progress (positive and negative)</t>
  </si>
  <si>
    <t>Were there any delays in implementation?  If so, what are the measures taken to reduce delays?</t>
  </si>
  <si>
    <t>Describe any changes undertaken to improve results on the ground or any changes made to project outputs (i.e. changes to project design)</t>
  </si>
  <si>
    <t>How have gender considerations been taken into consideration during the reporting period?</t>
  </si>
  <si>
    <t>Lessons for Adaptation</t>
  </si>
  <si>
    <t>Climate Resilent Measures</t>
  </si>
  <si>
    <t>Please Describe the Climate Resilent measures being undertaken by  the project/programme.</t>
  </si>
  <si>
    <t>Which of these masures has been most effective and why?</t>
  </si>
  <si>
    <t>Which have been least effective and why?</t>
  </si>
  <si>
    <t>Concrete Adaptaiton Interventions</t>
  </si>
  <si>
    <t>Please desribe the concrete adaptation measures being undertaken by the project/programme</t>
  </si>
  <si>
    <t>What are/were the most difficult aspects of implementing such measures?</t>
  </si>
  <si>
    <t>What are/were the most successful aspects of the implementation of the interventions?</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</si>
  <si>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</si>
  <si>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</si>
  <si>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</si>
  <si>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</si>
  <si>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</si>
  <si>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what kind and how existing information/data/knowledge has been used to inform the development and the implementation of the project.</t>
  </si>
  <si>
    <t>Describe any difficulties there have been in  accessing or retrieving existing information (data or knowledge) that is relevant to the project. Please provide suggestions for improving access to the relevant data.</t>
  </si>
  <si>
    <t>Have the Project Learning Objectives been met? Please describe.</t>
  </si>
  <si>
    <t>Has the identification of learning objectives contributed to the outcomes of the project? In what why have they contributed?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</si>
  <si>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</si>
  <si>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Adaptation to coastal erosion in vulnerable areas</t>
  </si>
  <si>
    <t>Centre de Suivi Ecologique (CSE)</t>
  </si>
  <si>
    <t>National</t>
  </si>
  <si>
    <t>17th September 2010</t>
  </si>
  <si>
    <t>21st January 2011</t>
  </si>
  <si>
    <t>February 2013</t>
  </si>
  <si>
    <t>Directorate of the Environment</t>
  </si>
  <si>
    <t>GREEN Senegal</t>
  </si>
  <si>
    <t>greensenegal@orange.sn</t>
  </si>
  <si>
    <t>Dynamique Femme</t>
  </si>
  <si>
    <t>dynfemme@yahoo.fr</t>
  </si>
  <si>
    <t>Efficiency of technical measures adopted to fight coastal erosion</t>
  </si>
  <si>
    <t>Management of the project heavily dependent on subcontracting</t>
  </si>
  <si>
    <t>Conflict over the management and maintenance of the built infrastructures between local communities, private companies, extension services</t>
  </si>
  <si>
    <t>Local communities do not fully participate to the project</t>
  </si>
  <si>
    <t>Low impact/application of the Coastal Act</t>
  </si>
  <si>
    <t>Lack of coordination among the executing entities</t>
  </si>
  <si>
    <t>Low</t>
  </si>
  <si>
    <t>Freasibility studies were realized prior to each contract, clear technical specifications were given in the tender and a stringent control is performed during the realization, both from executing agencies and from the implementing entity.</t>
  </si>
  <si>
    <t>It was decided that contract award processes are subject to the procedures of the CSE, and no to the ones of the Public Procurement Regulation Agency which is more time consuming. To this end, the manual of procedures of the CSE was updated with the inclusion of an annex on “contracting procedures”. In addition, delegate project managers were hired to assist the project owner (the excuting entities) in the procurement.</t>
  </si>
  <si>
    <t>Many information and sensitization activities were undertaken toward the different stakeholders, a database on households and their assets is also under elaboration. In addition, many meetings were organized between neighboring local government units in the area of impact of the anti-salt dike to discuss the management of the land resources.</t>
  </si>
  <si>
    <t>No longer relevant</t>
  </si>
  <si>
    <t>The information, sentitization and mobilization activities were very successfull and local communities are highly committed an involved</t>
  </si>
  <si>
    <t>Medium</t>
  </si>
  <si>
    <t>Regular technical committee meetings are organized to coordinate the interventions, as well as national and local steering committee meetings.</t>
  </si>
  <si>
    <t>Many awarness raising activites were and conitnue to be realized</t>
  </si>
  <si>
    <t>Identify Risks with a 50% or &gt; likelihood of affecting progress of project</t>
  </si>
  <si>
    <t>Low consciousness of the populations and decision makers with regards to climate change</t>
  </si>
  <si>
    <t>Difficulties to mobilize populations because of elections scheduled for February 2012</t>
  </si>
  <si>
    <t>Awareness raising</t>
  </si>
  <si>
    <t>HS</t>
  </si>
  <si>
    <t>Indicator 1.1: number of study report</t>
  </si>
  <si>
    <t>One study report validated for Rufisque</t>
  </si>
  <si>
    <t>The detailed technical feasibility studies for the protection of the coastal areas of Rufisque are updated</t>
  </si>
  <si>
    <t>Completed</t>
  </si>
  <si>
    <t>Indicator 1.2: Length of protected coast (in linear meter)</t>
  </si>
  <si>
    <t>6,000 square kilometres of areas threatened by flood</t>
  </si>
  <si>
    <t>The protection works of the coastal areas of Rufisque are built (381 linear meter of wall built through the Adaptation Fund )</t>
  </si>
  <si>
    <t>indicator.1. 3:  Linear number of cleaned up channels</t>
  </si>
  <si>
    <t>Coastal facilities and human settlements facing high threats</t>
  </si>
  <si>
    <t>The waste ways of rainwater are cleaned up and connected to the sea</t>
  </si>
  <si>
    <t>Not started yet</t>
  </si>
  <si>
    <t>Indicator 2.1: Study Reports</t>
  </si>
  <si>
    <t>No study made</t>
  </si>
  <si>
    <t>The detailed technical feasibility studies for the protection of the coastal areas of Saly are completed and validated</t>
  </si>
  <si>
    <t>3 square kilometres of areas threatened by flood</t>
  </si>
  <si>
    <t>Building coastal protection facility in Saly</t>
  </si>
  <si>
    <t>Building anti-salt-dike in Joal</t>
  </si>
  <si>
    <t>Schedule most of the mobilization activities out of the critical period</t>
  </si>
  <si>
    <t>N.I.E. fees</t>
  </si>
  <si>
    <t>Indicator: 2.2. Length of the coast protected (in linear metre)</t>
  </si>
  <si>
    <t>Indicator 2. 3 Existence of a sound fishing dock and a  good fish processing area</t>
  </si>
  <si>
    <t>Destruction of fishing docks and fish processing areas due to sea-level rise</t>
  </si>
  <si>
    <t>The technical studies and the dikes to prevent salt intrusion into the rice-growing areas of Joal are done</t>
  </si>
  <si>
    <t>Indicator: 3.2.1. The curbs for protected beaches and the fish processing areas are developed</t>
  </si>
  <si>
    <t>The beach is used as lavatory and the waste management system is very poor</t>
  </si>
  <si>
    <t>The protection and development of beaches and fish processing areas are completed</t>
  </si>
  <si>
    <t>Indicator 4.1. Number and nature of the legal materials drawn up and in force</t>
  </si>
  <si>
    <t>No (or inadequate) legal materials dealing with the management of the littoral and taking into account the CC</t>
  </si>
  <si>
    <t>The legal materials dealing with the management of the littoral and taking into account the CC dimension are drawn up</t>
  </si>
  <si>
    <t>Indicator 4.2. Number of popularization sessions  and participants</t>
  </si>
  <si>
    <t>Peoples in these areas have very few information about the legal materials</t>
  </si>
  <si>
    <t>The texts drawn up are popularized</t>
  </si>
  <si>
    <t>Indicator 5.1. Study Report</t>
  </si>
  <si>
    <t>Education on adaptation is still a national priority</t>
  </si>
  <si>
    <t xml:space="preserve">A training and sensitization programme is designed and carried out </t>
  </si>
  <si>
    <t>Indicator 5.2. Number and nature of the communication tools developed</t>
  </si>
  <si>
    <t>Adaptation programmes/projects are still devoided of adequate tools for taking up and disseminating learned lessons on community adaptation</t>
  </si>
  <si>
    <t>Adequate communication tools are developed and shared</t>
  </si>
  <si>
    <t>Cross learning mechanisms are little_known</t>
  </si>
  <si>
    <t>People are informed, sensitized and trained on the adaptation techniques to climate change en coastal areas</t>
  </si>
  <si>
    <t>The different target groups are trained in the new regulations on the adaptation</t>
  </si>
  <si>
    <t>Indicator 5. 3. Number of sensitization sessions/workshops held or participants</t>
  </si>
  <si>
    <t>Indicator 5. 4. Number of training sessions/workshops or participants</t>
  </si>
  <si>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</si>
  <si>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t>4.2</t>
  </si>
  <si>
    <t>Ndèye Fatou Guène</t>
  </si>
  <si>
    <t>mactarguen@yahoo.fr</t>
  </si>
  <si>
    <r>
      <rPr>
        <b/>
        <u val="single"/>
        <sz val="11"/>
        <color indexed="8"/>
        <rFont val="Times New Roman"/>
        <family val="1"/>
      </rPr>
      <t>Action 1.2:</t>
    </r>
    <r>
      <rPr>
        <sz val="11"/>
        <color indexed="8"/>
        <rFont val="Times New Roman"/>
        <family val="1"/>
      </rPr>
      <t xml:space="preserve"> Building up of the coastal protection facilities in the areas of Rufisque. The target areas host houses, economic and cultural infrastructure (Fish processing areas, fishing docks, cemeteries, etc.)</t>
    </r>
  </si>
  <si>
    <r>
      <rPr>
        <b/>
        <u val="single"/>
        <sz val="11"/>
        <color indexed="8"/>
        <rFont val="Times New Roman"/>
        <family val="1"/>
      </rPr>
      <t>Action 2.1:</t>
    </r>
    <r>
      <rPr>
        <sz val="11"/>
        <color indexed="8"/>
        <rFont val="Times New Roman"/>
        <family val="1"/>
      </rPr>
      <t xml:space="preserve"> Carry out and validate the detailed technical feasibility studies for the design of the protection  facilities of the coastal areas of Saly</t>
    </r>
  </si>
  <si>
    <r>
      <rPr>
        <b/>
        <u val="single"/>
        <sz val="11"/>
        <color indexed="8"/>
        <rFont val="Times New Roman"/>
        <family val="1"/>
      </rPr>
      <t>Action 2.2</t>
    </r>
    <r>
      <rPr>
        <sz val="11"/>
        <color indexed="8"/>
        <rFont val="Times New Roman"/>
        <family val="1"/>
      </rPr>
      <t xml:space="preserve"> : Set up the protection facilities of the vulnerable areas covering hotels, people, poor villages, as well as the fishing docks</t>
    </r>
  </si>
  <si>
    <r>
      <rPr>
        <b/>
        <u val="single"/>
        <sz val="11"/>
        <color indexed="8"/>
        <rFont val="Times New Roman"/>
        <family val="1"/>
      </rPr>
      <t>Action 2.3</t>
    </r>
    <r>
      <rPr>
        <sz val="11"/>
        <color indexed="8"/>
        <rFont val="Times New Roman"/>
        <family val="1"/>
      </rPr>
      <t>: Assistance in the development of the fishing dock and the fish processing area</t>
    </r>
  </si>
  <si>
    <r>
      <rPr>
        <b/>
        <u val="single"/>
        <sz val="11"/>
        <color indexed="8"/>
        <rFont val="Times New Roman"/>
        <family val="1"/>
      </rPr>
      <t>Action 3.1</t>
    </r>
    <r>
      <rPr>
        <sz val="11"/>
        <color indexed="8"/>
        <rFont val="Times New Roman"/>
        <family val="1"/>
      </rPr>
      <t>: Study and achieve the anti-salt barriers in the rice-growing areas of Joal and the other agricultural crops.</t>
    </r>
  </si>
  <si>
    <r>
      <rPr>
        <b/>
        <u val="single"/>
        <sz val="11"/>
        <color indexed="8"/>
        <rFont val="Times New Roman"/>
        <family val="1"/>
      </rPr>
      <t>Action 3.2:</t>
    </r>
    <r>
      <rPr>
        <sz val="11"/>
        <color indexed="8"/>
        <rFont val="Times New Roman"/>
        <family val="1"/>
      </rPr>
      <t xml:space="preserve"> Protect and develop beaches and fish processing areas.</t>
    </r>
  </si>
  <si>
    <r>
      <rPr>
        <b/>
        <u val="single"/>
        <sz val="11"/>
        <color indexed="8"/>
        <rFont val="Times New Roman"/>
        <family val="1"/>
      </rPr>
      <t>Action 3.3</t>
    </r>
    <r>
      <rPr>
        <sz val="11"/>
        <color indexed="8"/>
        <rFont val="Times New Roman"/>
        <family val="1"/>
      </rPr>
      <t xml:space="preserve">: Restore the cleanliness of the beaches </t>
    </r>
  </si>
  <si>
    <r>
      <rPr>
        <b/>
        <u val="single"/>
        <sz val="11"/>
        <color indexed="8"/>
        <rFont val="Times New Roman"/>
        <family val="1"/>
      </rPr>
      <t>Action 3.4</t>
    </r>
    <r>
      <rPr>
        <sz val="11"/>
        <color indexed="8"/>
        <rFont val="Times New Roman"/>
        <family val="1"/>
      </rPr>
      <t>: awarness and training programme</t>
    </r>
  </si>
  <si>
    <r>
      <rPr>
        <b/>
        <u val="single"/>
        <sz val="11"/>
        <color indexed="8"/>
        <rFont val="Times New Roman"/>
        <family val="1"/>
      </rPr>
      <t>Action 4.1:</t>
    </r>
    <r>
      <rPr>
        <sz val="11"/>
        <color indexed="8"/>
        <rFont val="Times New Roman"/>
        <family val="1"/>
      </rPr>
      <t xml:space="preserve"> Design, fine tune, and strengthen the regulation pertaining to the management of the littoral, by taking into account the CC dimension: Environment Code, other codes and regulations</t>
    </r>
  </si>
  <si>
    <r>
      <rPr>
        <b/>
        <u val="single"/>
        <sz val="11"/>
        <color indexed="8"/>
        <rFont val="Times New Roman"/>
        <family val="1"/>
      </rPr>
      <t>Action 5.1</t>
    </r>
    <r>
      <rPr>
        <sz val="11"/>
        <color indexed="8"/>
        <rFont val="Times New Roman"/>
        <family val="1"/>
      </rPr>
      <t xml:space="preserve">: Design and implement the awareness and training programme </t>
    </r>
  </si>
  <si>
    <r>
      <rPr>
        <b/>
        <u val="single"/>
        <sz val="11"/>
        <color indexed="8"/>
        <rFont val="Times New Roman"/>
        <family val="1"/>
      </rPr>
      <t>Action 5.2</t>
    </r>
    <r>
      <rPr>
        <sz val="11"/>
        <color indexed="8"/>
        <rFont val="Times New Roman"/>
        <family val="1"/>
      </rPr>
      <t>: Fine tune and share the suitable communication tools</t>
    </r>
  </si>
  <si>
    <r>
      <rPr>
        <b/>
        <u val="single"/>
        <sz val="11"/>
        <color indexed="8"/>
        <rFont val="Times New Roman"/>
        <family val="1"/>
      </rPr>
      <t>Action 5.3</t>
    </r>
    <r>
      <rPr>
        <sz val="11"/>
        <color indexed="8"/>
        <rFont val="Times New Roman"/>
        <family val="1"/>
      </rPr>
      <t>: Inform, sensitize, and train  people on the adaptation techniques to climate change in coastal areas</t>
    </r>
  </si>
  <si>
    <r>
      <rPr>
        <b/>
        <u val="single"/>
        <sz val="11"/>
        <color indexed="8"/>
        <rFont val="Times New Roman"/>
        <family val="1"/>
      </rPr>
      <t>Action 6.3:</t>
    </r>
    <r>
      <rPr>
        <sz val="11"/>
        <color indexed="8"/>
        <rFont val="Times New Roman"/>
        <family val="1"/>
      </rPr>
      <t xml:space="preserve"> Controle of realisation </t>
    </r>
  </si>
  <si>
    <r>
      <rPr>
        <b/>
        <u val="single"/>
        <sz val="11"/>
        <color indexed="8"/>
        <rFont val="Times New Roman"/>
        <family val="1"/>
      </rPr>
      <t>Action 6.2</t>
    </r>
    <r>
      <rPr>
        <sz val="11"/>
        <color indexed="8"/>
        <rFont val="Times New Roman"/>
        <family val="1"/>
      </rPr>
      <t>: External Evaluation and audit</t>
    </r>
  </si>
  <si>
    <t>End of Project</t>
  </si>
  <si>
    <r>
      <rPr>
        <b/>
        <u val="single"/>
        <sz val="11"/>
        <color indexed="8"/>
        <rFont val="Times New Roman"/>
        <family val="1"/>
      </rPr>
      <t>Action 1.1 :</t>
    </r>
    <r>
      <rPr>
        <sz val="11"/>
        <color indexed="8"/>
        <rFont val="Times New Roman"/>
        <family val="1"/>
      </rPr>
      <t xml:space="preserve"> Environmental Impâct Assessment for the design of the coastal protection facilities in the area of Rufisque-Est (Thiawlene)</t>
    </r>
  </si>
  <si>
    <t>March 2012</t>
  </si>
  <si>
    <t>December 2012</t>
  </si>
  <si>
    <t>August 2012</t>
  </si>
  <si>
    <t>February 2012</t>
  </si>
  <si>
    <t>November 2012</t>
  </si>
  <si>
    <r>
      <rPr>
        <b/>
        <u val="single"/>
        <sz val="11"/>
        <rFont val="Times New Roman"/>
        <family val="1"/>
      </rPr>
      <t>Action 1.1:</t>
    </r>
    <r>
      <rPr>
        <sz val="11"/>
        <rFont val="Times New Roman"/>
        <family val="1"/>
      </rPr>
      <t xml:space="preserve"> Public hearing ofr the Environmental Impact Assessment report (coastal protection facilities in Rufisque-Est)</t>
    </r>
  </si>
  <si>
    <r>
      <rPr>
        <b/>
        <u val="single"/>
        <sz val="11"/>
        <color indexed="8"/>
        <rFont val="Times New Roman"/>
        <family val="1"/>
      </rPr>
      <t>Action 1.2:</t>
    </r>
    <r>
      <rPr>
        <sz val="11"/>
        <color indexed="8"/>
        <rFont val="Times New Roman"/>
        <family val="1"/>
      </rPr>
      <t xml:space="preserve"> Building up of the coastal protection facilities in the areas of Rufisque.</t>
    </r>
  </si>
  <si>
    <t>July-August 2012</t>
  </si>
  <si>
    <r>
      <rPr>
        <b/>
        <u val="single"/>
        <sz val="11"/>
        <color indexed="8"/>
        <rFont val="Times New Roman"/>
        <family val="1"/>
      </rPr>
      <t>Action 2.1:</t>
    </r>
    <r>
      <rPr>
        <sz val="11"/>
        <color indexed="8"/>
        <rFont val="Times New Roman"/>
        <family val="1"/>
      </rPr>
      <t xml:space="preserve"> Rehabilitation of the fishing dock at Saly Coulang</t>
    </r>
  </si>
  <si>
    <r>
      <rPr>
        <b/>
        <u val="single"/>
        <sz val="11"/>
        <color indexed="8"/>
        <rFont val="Times New Roman"/>
        <family val="1"/>
      </rPr>
      <t>Action 2.2</t>
    </r>
    <r>
      <rPr>
        <sz val="11"/>
        <color indexed="8"/>
        <rFont val="Times New Roman"/>
        <family val="1"/>
      </rPr>
      <t>: Building the protection facilities of the vulnerable areas in Saly</t>
    </r>
  </si>
  <si>
    <r>
      <rPr>
        <b/>
        <u val="single"/>
        <sz val="11"/>
        <color indexed="8"/>
        <rFont val="Times New Roman"/>
        <family val="1"/>
      </rPr>
      <t>Action 3.1</t>
    </r>
    <r>
      <rPr>
        <sz val="11"/>
        <color indexed="8"/>
        <rFont val="Times New Roman"/>
        <family val="1"/>
      </rPr>
      <t>: Building the anti-salt dike in Joal</t>
    </r>
  </si>
  <si>
    <t>End of February</t>
  </si>
  <si>
    <t>Mid July 2012</t>
  </si>
  <si>
    <t>End of September</t>
  </si>
  <si>
    <r>
      <rPr>
        <b/>
        <u val="single"/>
        <sz val="11"/>
        <color indexed="8"/>
        <rFont val="Times New Roman"/>
        <family val="1"/>
      </rPr>
      <t>Action 3.2:</t>
    </r>
    <r>
      <rPr>
        <sz val="11"/>
        <color indexed="8"/>
        <rFont val="Times New Roman"/>
        <family val="1"/>
      </rPr>
      <t xml:space="preserve"> Consolidation of the fishing dock in Joal</t>
    </r>
  </si>
  <si>
    <r>
      <rPr>
        <b/>
        <u val="single"/>
        <sz val="11"/>
        <color indexed="8"/>
        <rFont val="Times New Roman"/>
        <family val="1"/>
      </rPr>
      <t>Action 3.2:</t>
    </r>
    <r>
      <rPr>
        <sz val="11"/>
        <color indexed="8"/>
        <rFont val="Times New Roman"/>
        <family val="1"/>
      </rPr>
      <t xml:space="preserve"> Feasibility study and reconstituion of the fish processing area in Joal</t>
    </r>
  </si>
  <si>
    <r>
      <rPr>
        <b/>
        <u val="single"/>
        <sz val="11"/>
        <color indexed="8"/>
        <rFont val="Times New Roman"/>
        <family val="1"/>
      </rPr>
      <t>Action 3.2:</t>
    </r>
    <r>
      <rPr>
        <sz val="11"/>
        <color indexed="8"/>
        <rFont val="Times New Roman"/>
        <family val="1"/>
      </rPr>
      <t xml:space="preserve"> Works on the fish processing area in Joal</t>
    </r>
  </si>
  <si>
    <r>
      <rPr>
        <b/>
        <u val="single"/>
        <sz val="11"/>
        <rFont val="Times New Roman"/>
        <family val="1"/>
      </rPr>
      <t>Action 3.4</t>
    </r>
    <r>
      <rPr>
        <sz val="11"/>
        <rFont val="Times New Roman"/>
        <family val="1"/>
      </rPr>
      <t>: awarness and training programme</t>
    </r>
  </si>
  <si>
    <t>Early March</t>
  </si>
  <si>
    <t>End of August</t>
  </si>
  <si>
    <t>cheikh.syllan@gmail.com</t>
  </si>
  <si>
    <r>
      <t>Estimated cumulative total disbursement as of</t>
    </r>
    <r>
      <rPr>
        <b/>
        <sz val="11"/>
        <color indexed="10"/>
        <rFont val="Times New Roman"/>
        <family val="1"/>
      </rPr>
      <t xml:space="preserve"> </t>
    </r>
    <r>
      <rPr>
        <b/>
        <sz val="11"/>
        <rFont val="Times New Roman"/>
        <family val="1"/>
      </rPr>
      <t>10th February 2012</t>
    </r>
  </si>
  <si>
    <t>April 2012</t>
  </si>
  <si>
    <t>July 2012</t>
  </si>
  <si>
    <t>End of project</t>
  </si>
  <si>
    <t>Formulation of the law on littoral and revision of the Environmental Code</t>
  </si>
  <si>
    <t>Rehabilitation of fish processing areas in Saly Coulang</t>
  </si>
  <si>
    <t>Most of the works having been initiated, the pace of calls for funds is set to get even quicker during the 3rd semester. Therefore, it's important to mobilize all budgeted resources in order to avoid delays and to support a good rythm of implementation.</t>
  </si>
  <si>
    <r>
      <rPr>
        <b/>
        <u val="single"/>
        <sz val="11"/>
        <color indexed="8"/>
        <rFont val="Times New Roman"/>
        <family val="1"/>
      </rPr>
      <t>Action 1.3</t>
    </r>
    <r>
      <rPr>
        <sz val="11"/>
        <color indexed="8"/>
        <rFont val="Times New Roman"/>
        <family val="1"/>
      </rPr>
      <t> : Awareness raisin (Rufisque)</t>
    </r>
  </si>
  <si>
    <r>
      <rPr>
        <b/>
        <u val="single"/>
        <sz val="11"/>
        <color indexed="8"/>
        <rFont val="Times New Roman"/>
        <family val="1"/>
      </rPr>
      <t>Action 1.3</t>
    </r>
    <r>
      <rPr>
        <sz val="11"/>
        <color indexed="8"/>
        <rFont val="Times New Roman"/>
        <family val="1"/>
      </rPr>
      <t> : Trainings on NAPA, organizational dynamics, climate change and fisheries (Rufisque)</t>
    </r>
  </si>
  <si>
    <r>
      <rPr>
        <b/>
        <u val="single"/>
        <sz val="11"/>
        <color indexed="8"/>
        <rFont val="Times New Roman"/>
        <family val="1"/>
      </rPr>
      <t>Action 2.3</t>
    </r>
    <r>
      <rPr>
        <sz val="11"/>
        <color indexed="8"/>
        <rFont val="Times New Roman"/>
        <family val="1"/>
      </rPr>
      <t xml:space="preserve">: Training (NAPA, climate change and fisheries)  and exchange visits (Saly) </t>
    </r>
  </si>
  <si>
    <r>
      <rPr>
        <b/>
        <u val="single"/>
        <sz val="11"/>
        <color indexed="8"/>
        <rFont val="Times New Roman"/>
        <family val="1"/>
      </rPr>
      <t>Action 2.3</t>
    </r>
    <r>
      <rPr>
        <sz val="11"/>
        <color indexed="8"/>
        <rFont val="Times New Roman"/>
        <family val="1"/>
      </rPr>
      <t>: Awareness raising in Saly (in-home visit, radio programs, meetings with neighbourhood committees, focus-group and social mobilization, communications media)</t>
    </r>
  </si>
  <si>
    <r>
      <rPr>
        <b/>
        <u val="single"/>
        <sz val="11"/>
        <color indexed="8"/>
        <rFont val="Times New Roman"/>
        <family val="1"/>
      </rPr>
      <t>Action 2.3</t>
    </r>
    <r>
      <rPr>
        <sz val="11"/>
        <color indexed="8"/>
        <rFont val="Times New Roman"/>
        <family val="1"/>
      </rPr>
      <t xml:space="preserve">: Developing the drying area (Saly) </t>
    </r>
  </si>
  <si>
    <r>
      <rPr>
        <b/>
        <u val="single"/>
        <sz val="11"/>
        <color indexed="8"/>
        <rFont val="Times New Roman"/>
        <family val="1"/>
      </rPr>
      <t>Action 2.3</t>
    </r>
    <r>
      <rPr>
        <sz val="11"/>
        <color indexed="8"/>
        <rFont val="Times New Roman"/>
        <family val="1"/>
      </rPr>
      <t>: Documenting and building on good practices in adaptation to climate change</t>
    </r>
  </si>
  <si>
    <r>
      <rPr>
        <b/>
        <u val="single"/>
        <sz val="11"/>
        <color indexed="8"/>
        <rFont val="Times New Roman"/>
        <family val="1"/>
      </rPr>
      <t>Action 2.3</t>
    </r>
    <r>
      <rPr>
        <sz val="11"/>
        <color indexed="8"/>
        <rFont val="Times New Roman"/>
        <family val="1"/>
      </rPr>
      <t>: Monitoring and coordination</t>
    </r>
  </si>
  <si>
    <t>End of May</t>
  </si>
  <si>
    <r>
      <rPr>
        <b/>
        <u val="single"/>
        <sz val="11"/>
        <color indexed="8"/>
        <rFont val="Times New Roman"/>
        <family val="1"/>
      </rPr>
      <t>Action 1.3</t>
    </r>
    <r>
      <rPr>
        <sz val="11"/>
        <color indexed="8"/>
        <rFont val="Times New Roman"/>
        <family val="1"/>
      </rPr>
      <t> :Cleaning-up of channels (Thiawlene)</t>
    </r>
  </si>
  <si>
    <t>Conflict between the executing entity and a portion of the population about the site of implantation of the structures in Joal</t>
  </si>
  <si>
    <t>Sensitization activities and advocacy in the relevant areas</t>
  </si>
  <si>
    <t>Risks associated with the complexity of maritime works</t>
  </si>
  <si>
    <t>Take fullest advantage of the dry season and of the calm sea period</t>
  </si>
  <si>
    <t>The company in charge of the works was hired</t>
  </si>
  <si>
    <t>The protection works of the coastal  areas of Saly are completed</t>
  </si>
  <si>
    <t>The development of the fishing dock and the fish processing area in Saly is done</t>
  </si>
  <si>
    <t>Indicator 3.2.2. The setting up of a rational and effective waste management programme in the beach is completed</t>
  </si>
  <si>
    <t xml:space="preserve">Indicator 3.1. Study reports, number of curbs and dikes built </t>
  </si>
  <si>
    <t>A tender was initiated for hiring the company in charge of works</t>
  </si>
  <si>
    <t>Works on its final stage</t>
  </si>
  <si>
    <t>Works launched</t>
  </si>
  <si>
    <t>The littoral law and the Environmental Code already passed the stage of the Supreme Court</t>
  </si>
  <si>
    <t>Synergy with other projects can be beneficial, but it can also be source of difficulties in implementing with different procedures</t>
  </si>
  <si>
    <t>There were delays in the realization of the protection facility in Rufisque due to slowness in obtaining the no objection from the UEMOA, one of the major partners.</t>
  </si>
  <si>
    <t>Regional committees for adaptation to climate change (COMREC) were estabilished by Oredre of the Governors and the capacity building neeeds were identified</t>
  </si>
  <si>
    <t>A draft of communication strategy was elaborated</t>
  </si>
  <si>
    <t>A collecting system was estabilished, along with salubrity committees. About sixty cleaning operations were organized</t>
  </si>
  <si>
    <t>Building coastal protection facility in Thiawlene (Rufisque-Est)</t>
  </si>
  <si>
    <t>Works were supposed to be launched since December 2011</t>
  </si>
  <si>
    <t>Studies completed, tender was initiated for hiring the company in charge of works</t>
  </si>
  <si>
    <t>Works launched in January 2012</t>
  </si>
  <si>
    <t>Works were supposed to start in december 2011</t>
  </si>
  <si>
    <t>Developement of the fish processing area and fishing dock in Joal</t>
  </si>
  <si>
    <t>Works were supposed to be launched since September 2011 for the fishing dock, since July 2011 for the fish processing area</t>
  </si>
  <si>
    <t>Studies compelted, the company in charge of works hired and the works are about to start for the fishing dock; Technical study underway for the fish processing area</t>
  </si>
  <si>
    <t>Was supposed to be completed in the first year</t>
  </si>
  <si>
    <t>The littoral law and the Environmental Code already passed the stage of the Supreme Court and will be submitted to the vote of the Parliament very soon</t>
  </si>
  <si>
    <t>Works were supposed to be launched since September 2011 for the fishing dock, since July 2011 for the fish processing area (</t>
  </si>
  <si>
    <t>1313 sensitization sessions (in-home visits, focus-group, social mibilization, radio programs, advocacy, traditional wrestling), 16 information panels installed</t>
  </si>
  <si>
    <t>3 training sessions organized</t>
  </si>
  <si>
    <r>
      <rPr>
        <b/>
        <u val="single"/>
        <sz val="11"/>
        <rFont val="Times New Roman"/>
        <family val="1"/>
      </rPr>
      <t>Action 6.1</t>
    </r>
    <r>
      <rPr>
        <sz val="11"/>
        <rFont val="Times New Roman"/>
        <family val="1"/>
      </rPr>
      <t>: Monitoring/ Follow up</t>
    </r>
  </si>
  <si>
    <r>
      <rPr>
        <b/>
        <u val="single"/>
        <sz val="11"/>
        <rFont val="Times New Roman"/>
        <family val="1"/>
      </rPr>
      <t>Action 4.1:</t>
    </r>
    <r>
      <rPr>
        <sz val="11"/>
        <rFont val="Times New Roman"/>
        <family val="1"/>
      </rPr>
      <t xml:space="preserve"> Review of the Environmental code</t>
    </r>
  </si>
  <si>
    <r>
      <rPr>
        <b/>
        <u val="single"/>
        <sz val="11"/>
        <rFont val="Times New Roman"/>
        <family val="1"/>
      </rPr>
      <t>Action 4.2</t>
    </r>
    <r>
      <rPr>
        <sz val="11"/>
        <rFont val="Times New Roman"/>
        <family val="1"/>
      </rPr>
      <t xml:space="preserve">: Dissemination of the elaborated texts  </t>
    </r>
  </si>
  <si>
    <r>
      <rPr>
        <b/>
        <u val="single"/>
        <sz val="11"/>
        <rFont val="Times New Roman"/>
        <family val="1"/>
      </rPr>
      <t>Action 5.1</t>
    </r>
    <r>
      <rPr>
        <sz val="11"/>
        <rFont val="Times New Roman"/>
        <family val="1"/>
      </rPr>
      <t>: Information and training workshops on climate change</t>
    </r>
  </si>
  <si>
    <r>
      <rPr>
        <b/>
        <u val="single"/>
        <sz val="11"/>
        <rFont val="Times New Roman"/>
        <family val="1"/>
      </rPr>
      <t>Action 5.2</t>
    </r>
    <r>
      <rPr>
        <sz val="11"/>
        <rFont val="Times New Roman"/>
        <family val="1"/>
      </rPr>
      <t>: Fine tune and share the suitable communication tools</t>
    </r>
  </si>
  <si>
    <r>
      <rPr>
        <b/>
        <u val="single"/>
        <sz val="11"/>
        <rFont val="Times New Roman"/>
        <family val="1"/>
      </rPr>
      <t>Action 5.3</t>
    </r>
    <r>
      <rPr>
        <sz val="11"/>
        <rFont val="Times New Roman"/>
        <family val="1"/>
      </rPr>
      <t>: Inform, sensitize, and train  people on the adaptation techniques to climate change in coastal areas</t>
    </r>
  </si>
  <si>
    <r>
      <rPr>
        <b/>
        <u val="single"/>
        <sz val="11"/>
        <rFont val="Times New Roman"/>
        <family val="1"/>
      </rPr>
      <t>Action 5.4</t>
    </r>
    <r>
      <rPr>
        <sz val="11"/>
        <rFont val="Times New Roman"/>
        <family val="1"/>
      </rPr>
      <t>: Train the different target groups on the new regulations on adaptation</t>
    </r>
  </si>
  <si>
    <t>Good knowledge of the project, its objectives and its activities in the areas of intervention</t>
  </si>
  <si>
    <t>Good level of implementation</t>
  </si>
  <si>
    <t xml:space="preserve">Building of the protection facility and related works dependent on the synergy of interventions with the West African Economic and Monetary Union (WAEMU) </t>
  </si>
  <si>
    <t>Regular meetings with WAEMU staff, DNA and implementing entities</t>
  </si>
  <si>
    <t>Rice-growing activities affected by intrusion of saline waters; drainage of rice growing areas difficult</t>
  </si>
  <si>
    <t xml:space="preserve">To date, the awareness raising activities have been implemented with a good rhythm. However, the launch of construction work took some time due to delays in procurements. Nevertheless, most of the realizations are now started and the pace of implementation should be very high during the 3rd semester.
For the protection facility of Rufisque-Est, it took a long time to get the no objection opinion from the West African Economic and Monetary Union (WAEMU) , precondition for the signing of the agreement between the Executing entity (the Directorate of the Environment) and the project owner agent called AGETIP (public works execution agency). Despite this delay, the prescribed period for the realization (up to ten months) respects the project deadlines.
The protection facility in Saly, a tender was already initiated for hiring the company in charge of works and the construction should start very soon.
The reconstitution of the fish processing areas, the work is in its final stage in Saly, while the technical studies are underway in Joal.
Regarding the elaboration of the littoral law and the review and update of the Environmental Code, the activities are progressing on track.
In general, most of major objectives should be achieved at due time.
</t>
  </si>
  <si>
    <t>It is planned to disseminate the new regulations and the Coastal Act provide for the setting up of a national body for the management of the littoral. One of the mandates of this body will be to ensure the application of the law</t>
  </si>
  <si>
    <t>Works were supposed to start by august 2011</t>
  </si>
  <si>
    <t>No objection opinion obtained from UEMOA, financial resources mobilized and works start-up meeting held</t>
  </si>
  <si>
    <t>1 (Nothing in Saly and a very rudimentary stone dyke in Rufisque)</t>
  </si>
  <si>
    <t>2 coastal protection facilities</t>
  </si>
  <si>
    <t>0 protection facility in Saly, 1 rudimentary stone dyke in Rufisque-Est</t>
  </si>
  <si>
    <t>OBJECTIVE 1: Implement the actions to protect the coastal areas of Rufisque, Saly, and Joal against erosion, with the aim to protect houses and the economic infrastructures threatened by the erosion including fish processing areas, fishing docks, tourism or cultural infrastructures, and restore lost or threatened activities</t>
  </si>
  <si>
    <t>OBJECTIVE 2: Implement the actions to fight the salinization of agricultural lands used to grow rice in Joal, with the construction of anti-salt dikes</t>
  </si>
  <si>
    <t>1 (Rice-growing araes abandoned due to salinization)</t>
  </si>
  <si>
    <t>No salinity control works</t>
  </si>
  <si>
    <t>OBJECTIVE 3: Assist local communities of the coastal area of Joal, especially women, in handling fish processing areas of the districts located along the littoral and to conduct awareness programme and training related to adaptation and its adverse effects</t>
  </si>
  <si>
    <t>3.1</t>
  </si>
  <si>
    <t>2 fish processing areas developed, one fishing dock restored, several awareness raising sessions held</t>
  </si>
  <si>
    <t xml:space="preserve">1 artisanal fish processing area, 1 fish processing area and 1 fishing dock in poor condition, low awareness of climate change effects and adapattaion strategies </t>
  </si>
  <si>
    <r>
      <rPr>
        <b/>
        <sz val="11"/>
        <rFont val="Times New Roman"/>
        <family val="1"/>
      </rPr>
      <t>“Adaptation to coastal erosion in vulnerable areas”</t>
    </r>
    <r>
      <rPr>
        <sz val="11"/>
        <rFont val="Times New Roman"/>
        <family val="1"/>
      </rPr>
      <t xml:space="preserve"> is a 2 years (2011 / 2012) project financed with 8 619 000 USD by the Adaptation Fund through a one-step approval process. The project document was approved during the 11th meeting of the AF Board (16-17 September 2010) in Bonn and the MOU was signed in 11th November 2010.
The main focus of the project is the development of adaptation capacities of communities the most vulnerable to coastal erosion and sea level rising in 3 regions of Senegal, located along the coastline.
The principal promoter of the project is the Directorate of Environment, with a strong involvement of CSO (GREEN Senegal and Dynamique Femme)
The main components of the project are: 
-  Training and awareness rising 
-  Building up of coastal protection facilities in the areas of Rufisque and Saly 
-  Building an anti-salt dike in Joal 
-  Strengthening of the protection and development of the littoral: beach, fish processing areas 
- Development, strengthening, and implementation of the regulation on coastal protection and the adaptation to climate change 
-  Communication 
-  Follow-up/Evaluation/Monitoring</t>
    </r>
  </si>
  <si>
    <t>OBJECTIVE 4: Communicate on the adaptation, sensitize and train local people on climate change adaptation techniques in coastal areas and on good practices, to avoid an aggravation of the various situations encountered</t>
  </si>
  <si>
    <t>6.1</t>
  </si>
  <si>
    <t>A training and sensitization programme is designed and carried out 
Adequate communication tools are developed and shared.
 People are informed, sensitized and trained on the adaptation techniques to climate change en coastal areas
The different target groups are trained in the new regulations on the adaptation.</t>
  </si>
  <si>
    <t>Education on adaptation is still a national priority
Adaptation programmes/projects are still devoided of adequate tools for taking up and disseminating learned lessons on community adaptation 
Cross learning mechanisms are little_known</t>
  </si>
  <si>
    <t>OBJECTIVE 5: Develop and implement the appropriate regulations for the management of coastal areas</t>
  </si>
  <si>
    <t>7.1</t>
  </si>
  <si>
    <t>The Environmental Code updated; the littoral law elaborated; the texts are popularized</t>
  </si>
  <si>
    <t xml:space="preserve">No (or inadequate) legal materials dealing with the management of the littoral and taking into account the CC
Peoples in these areas have very few information about the legal materials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</si>
</sst>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dd\-mmm\-yyyy"/>
    <numFmt numFmtId="166" formatCode="_-* #,##0.00\ _F_-;\-* #,##0.00\ _F_-;_-* &quot;-&quot;??\ _F_-;_-@_-"/>
  </numFmts>
  <fonts count="91">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i/>
      <sz val="11"/>
      <name val="Times New Roman"/>
      <family val="1"/>
    </font>
    <font>
      <b/>
      <u val="single"/>
      <sz val="11"/>
      <color indexed="8"/>
      <name val="Times New Roman"/>
      <family val="1"/>
    </font>
    <font>
      <b/>
      <u val="single"/>
      <sz val="11"/>
      <name val="Times New Roman"/>
      <family val="1"/>
    </font>
    <font>
      <u val="single"/>
      <sz val="11"/>
      <name val="Calibri"/>
      <family val="2"/>
    </font>
    <font>
      <sz val="12"/>
      <name val="Times New Roman"/>
      <family val="1"/>
    </font>
    <font>
      <sz val="9"/>
      <name val="Tahoma"/>
      <family val="2"/>
    </font>
    <font>
      <b/>
      <sz val="9"/>
      <name val="Tahoma"/>
      <family val="2"/>
    </font>
    <font>
      <u val="single"/>
      <sz val="11"/>
      <color indexed="12"/>
      <name val="Calibri"/>
      <family val="2"/>
    </font>
    <font>
      <b/>
      <sz val="12"/>
      <color indexed="9"/>
      <name val="Times New Roman"/>
      <family val="1"/>
    </font>
    <font>
      <b/>
      <sz val="14"/>
      <color indexed="8"/>
      <name val="Times New Roman"/>
      <family val="1"/>
    </font>
    <font>
      <sz val="20"/>
      <color indexed="8"/>
      <name val="Calibri"/>
      <family val="2"/>
    </font>
    <font>
      <sz val="8"/>
      <color indexed="8"/>
      <name val="Arial"/>
      <family val="2"/>
    </font>
    <font>
      <b/>
      <sz val="11"/>
      <color indexed="51"/>
      <name val="Times New Roman"/>
      <family val="1"/>
    </font>
    <font>
      <b/>
      <sz val="11"/>
      <color indexed="9"/>
      <name val="Times New Roman"/>
      <family val="1"/>
    </font>
    <font>
      <sz val="11"/>
      <name val="Calibri"/>
      <family val="2"/>
    </font>
    <font>
      <b/>
      <sz val="14"/>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
      <color theme="1"/>
      <name val="Microsoft Sans Serif"/>
      <family val="2"/>
    </font>
    <font>
      <sz val="12"/>
      <color theme="1"/>
      <name val="Times New Roman"/>
      <family val="1"/>
    </font>
    <font>
      <b/>
      <sz val="12"/>
      <color rgb="FFFFFFFF"/>
      <name val="Times New Roman"/>
      <family val="1"/>
    </font>
    <font>
      <b/>
      <sz val="11"/>
      <color theme="1"/>
      <name val="Times New Roman"/>
      <family val="1"/>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sz val="11"/>
      <color rgb="FFFF0000"/>
      <name val="Times New Roman"/>
      <family val="1"/>
    </font>
    <font>
      <sz val="8"/>
      <color rgb="FF000000"/>
      <name val="Arial"/>
      <family val="2"/>
    </font>
    <font>
      <b/>
      <i/>
      <sz val="11"/>
      <color theme="1"/>
      <name val="Times New Roman"/>
      <family val="1"/>
    </font>
    <font>
      <b/>
      <sz val="11"/>
      <color rgb="FFFFC000"/>
      <name val="Times New Roman"/>
      <family val="1"/>
    </font>
    <font>
      <b/>
      <sz val="11"/>
      <color theme="0"/>
      <name val="Times New Roman"/>
      <family val="1"/>
    </font>
    <font>
      <b/>
      <sz val="11"/>
      <color rgb="FFFF0000"/>
      <name val="Times New Roman"/>
      <family val="1"/>
    </font>
    <font>
      <i/>
      <sz val="11"/>
      <color theme="1"/>
      <name val="Times New Roman"/>
      <family val="1"/>
    </font>
    <font>
      <b/>
      <sz val="14"/>
      <color theme="0"/>
      <name val="Calibri"/>
      <family val="2"/>
    </font>
    <font>
      <b/>
      <sz val="11"/>
      <color rgb="FFFFFFFF"/>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medium"/>
    </border>
    <border>
      <left style="thin"/>
      <right style="medium"/>
      <top style="medium"/>
      <bottom style="medium"/>
    </border>
    <border>
      <left style="medium"/>
      <right style="medium"/>
      <top style="medium"/>
      <bottom/>
    </border>
    <border>
      <left/>
      <right style="medium"/>
      <top style="medium"/>
      <bottom style="medium"/>
    </border>
    <border>
      <left/>
      <right style="medium"/>
      <top style="medium"/>
      <bottom/>
    </border>
    <border>
      <left/>
      <right/>
      <top style="medium"/>
      <bottom style="medium"/>
    </border>
    <border>
      <left style="medium"/>
      <right/>
      <top style="medium"/>
      <botto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thin"/>
    </border>
    <border>
      <left style="medium"/>
      <right style="medium"/>
      <top/>
      <bottom/>
    </border>
    <border>
      <left style="medium"/>
      <right style="medium"/>
      <top/>
      <bottom style="medium"/>
    </border>
    <border>
      <left style="thin"/>
      <right style="thin"/>
      <top style="thin"/>
      <bottom style="thin"/>
    </border>
    <border>
      <left style="medium"/>
      <right style="thin"/>
      <top style="thin"/>
      <bottom style="thin"/>
    </border>
    <border>
      <left/>
      <right/>
      <top style="thin"/>
      <bottom style="thin"/>
    </border>
    <border>
      <left style="medium"/>
      <right style="medium"/>
      <top style="thin"/>
      <bottom/>
    </border>
    <border>
      <left/>
      <right/>
      <top style="thin"/>
      <bottom style="medium"/>
    </border>
    <border>
      <left style="thin"/>
      <right/>
      <top style="thin"/>
      <bottom style="thin"/>
    </border>
    <border>
      <left/>
      <right/>
      <top/>
      <bottom style="thin"/>
    </border>
    <border>
      <left style="medium"/>
      <right/>
      <top style="thin"/>
      <bottom style="thin"/>
    </border>
    <border>
      <left style="medium"/>
      <right/>
      <top/>
      <bottom style="thin"/>
    </border>
    <border>
      <left style="medium"/>
      <right/>
      <top style="medium"/>
      <bottom style="medium"/>
    </border>
    <border>
      <left style="thin"/>
      <right style="medium"/>
      <top style="thin"/>
      <bottom style="thin"/>
    </border>
    <border>
      <left style="medium"/>
      <right style="thin"/>
      <top/>
      <bottom style="thin"/>
    </border>
    <border>
      <left style="thin"/>
      <right style="medium"/>
      <top/>
      <bottom style="thin"/>
    </border>
    <border>
      <left style="medium"/>
      <right style="thin"/>
      <top style="medium"/>
      <bottom style="medium"/>
    </border>
    <border>
      <left style="medium"/>
      <right style="thin"/>
      <top style="thin"/>
      <bottom style="medium"/>
    </border>
    <border>
      <left style="medium"/>
      <right style="thin"/>
      <top style="medium"/>
      <bottom style="thin"/>
    </border>
    <border>
      <left style="thin"/>
      <right style="medium"/>
      <top style="medium"/>
      <bottom style="thin"/>
    </border>
    <border>
      <left/>
      <right style="medium"/>
      <top style="thin"/>
      <bottom style="thin"/>
    </border>
    <border>
      <left style="medium"/>
      <right/>
      <top style="thin"/>
      <bottom style="medium"/>
    </border>
    <border>
      <left/>
      <right style="medium"/>
      <top style="thin"/>
      <bottom style="medium"/>
    </border>
    <border>
      <left style="medium"/>
      <right/>
      <top style="medium"/>
      <bottom style="thin"/>
    </border>
    <border>
      <left/>
      <right style="medium"/>
      <top style="medium"/>
      <bottom style="thin"/>
    </border>
    <border>
      <left style="thin"/>
      <right/>
      <top style="thin"/>
      <bottom style="medium"/>
    </border>
    <border>
      <left style="thin"/>
      <right/>
      <top style="medium"/>
      <bottom style="medium"/>
    </border>
    <border>
      <left/>
      <right style="medium">
        <color rgb="FF000000"/>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09">
    <xf numFmtId="0" fontId="0" fillId="0" borderId="0" xfId="0" applyFont="1" applyAlignment="1">
      <alignment/>
    </xf>
    <xf numFmtId="0" fontId="71" fillId="0" borderId="0" xfId="0" applyFont="1" applyFill="1" applyAlignment="1" applyProtection="1">
      <alignment/>
      <protection/>
    </xf>
    <xf numFmtId="0" fontId="71"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0" fillId="33"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1" fontId="2" fillId="33" borderId="12" xfId="0" applyNumberFormat="1" applyFont="1" applyFill="1" applyBorder="1" applyAlignment="1" applyProtection="1">
      <alignment horizontal="left"/>
      <protection locked="0"/>
    </xf>
    <xf numFmtId="0" fontId="2" fillId="33" borderId="12" xfId="0" applyFont="1" applyFill="1" applyBorder="1" applyAlignment="1" applyProtection="1">
      <alignment/>
      <protection locked="0"/>
    </xf>
    <xf numFmtId="0" fontId="2" fillId="33" borderId="13" xfId="0" applyFont="1" applyFill="1" applyBorder="1" applyAlignment="1" applyProtection="1">
      <alignment/>
      <protection locked="0"/>
    </xf>
    <xf numFmtId="0" fontId="2" fillId="33" borderId="11" xfId="0" applyFont="1" applyFill="1" applyBorder="1" applyAlignment="1" applyProtection="1">
      <alignment horizontal="center"/>
      <protection/>
    </xf>
    <xf numFmtId="0" fontId="2" fillId="33" borderId="12" xfId="0" applyFont="1" applyFill="1" applyBorder="1" applyAlignment="1" applyProtection="1">
      <alignment horizontal="center"/>
      <protection/>
    </xf>
    <xf numFmtId="0" fontId="2" fillId="33" borderId="10" xfId="0" applyFont="1" applyFill="1" applyBorder="1" applyAlignment="1" applyProtection="1">
      <alignment vertical="top" wrapText="1"/>
      <protection locked="0"/>
    </xf>
    <xf numFmtId="0" fontId="2" fillId="33" borderId="11" xfId="0" applyFont="1" applyFill="1" applyBorder="1" applyAlignment="1" applyProtection="1">
      <alignment/>
      <protection locked="0"/>
    </xf>
    <xf numFmtId="165" fontId="2" fillId="33" borderId="13" xfId="0" applyNumberFormat="1" applyFont="1" applyFill="1" applyBorder="1" applyAlignment="1" applyProtection="1">
      <alignment horizontal="left"/>
      <protection locked="0"/>
    </xf>
    <xf numFmtId="0" fontId="71" fillId="0" borderId="0" xfId="0" applyFont="1" applyAlignment="1">
      <alignment horizontal="left" vertical="center"/>
    </xf>
    <xf numFmtId="0" fontId="71" fillId="0" borderId="0" xfId="0" applyFont="1" applyAlignment="1">
      <alignment/>
    </xf>
    <xf numFmtId="0" fontId="71" fillId="0" borderId="0" xfId="0" applyFont="1" applyFill="1" applyAlignment="1">
      <alignment/>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71"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71"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16" fillId="33" borderId="10" xfId="0" applyFont="1" applyFill="1" applyBorder="1" applyAlignment="1" applyProtection="1">
      <alignment vertical="top" wrapText="1"/>
      <protection/>
    </xf>
    <xf numFmtId="0" fontId="16" fillId="33" borderId="10" xfId="0" applyFont="1" applyFill="1" applyBorder="1" applyAlignment="1" applyProtection="1">
      <alignment horizontal="center" vertical="top" wrapText="1"/>
      <protection/>
    </xf>
    <xf numFmtId="0" fontId="15" fillId="33" borderId="12" xfId="0" applyFont="1" applyFill="1" applyBorder="1" applyAlignment="1" applyProtection="1">
      <alignment vertical="top" wrapText="1"/>
      <protection/>
    </xf>
    <xf numFmtId="0" fontId="15" fillId="33" borderId="13" xfId="0" applyFont="1" applyFill="1" applyBorder="1" applyAlignment="1" applyProtection="1">
      <alignment vertical="top" wrapText="1"/>
      <protection/>
    </xf>
    <xf numFmtId="0" fontId="17" fillId="0" borderId="14" xfId="0" applyFont="1" applyBorder="1" applyAlignment="1" applyProtection="1">
      <alignment horizontal="left" vertical="top" wrapText="1"/>
      <protection/>
    </xf>
    <xf numFmtId="0" fontId="72" fillId="0" borderId="15" xfId="0" applyFont="1" applyBorder="1" applyAlignment="1" applyProtection="1">
      <alignment vertical="top" wrapText="1"/>
      <protection/>
    </xf>
    <xf numFmtId="0" fontId="0" fillId="0" borderId="0" xfId="0" applyAlignment="1">
      <alignment horizontal="center" vertical="center"/>
    </xf>
    <xf numFmtId="0" fontId="17" fillId="0" borderId="14" xfId="0" applyFont="1" applyBorder="1" applyAlignment="1" applyProtection="1">
      <alignment vertical="top" wrapText="1"/>
      <protection/>
    </xf>
    <xf numFmtId="0" fontId="17" fillId="0" borderId="15" xfId="0" applyFont="1" applyBorder="1" applyAlignment="1" applyProtection="1">
      <alignment vertical="top" wrapText="1"/>
      <protection/>
    </xf>
    <xf numFmtId="0" fontId="73" fillId="10" borderId="16" xfId="0" applyFont="1" applyFill="1" applyBorder="1" applyAlignment="1">
      <alignment horizontal="center" vertical="center" wrapText="1"/>
    </xf>
    <xf numFmtId="0" fontId="74" fillId="34" borderId="17" xfId="0" applyFont="1" applyFill="1" applyBorder="1" applyAlignment="1">
      <alignment horizontal="center" vertical="center" wrapText="1"/>
    </xf>
    <xf numFmtId="0" fontId="73" fillId="10" borderId="10" xfId="0" applyFont="1" applyFill="1" applyBorder="1" applyAlignment="1">
      <alignment horizontal="center" vertical="center" wrapText="1"/>
    </xf>
    <xf numFmtId="0" fontId="73" fillId="33" borderId="16" xfId="0" applyFont="1" applyFill="1" applyBorder="1" applyAlignment="1">
      <alignment vertical="top" wrapText="1"/>
    </xf>
    <xf numFmtId="0" fontId="73" fillId="33" borderId="0" xfId="0" applyFont="1" applyFill="1" applyBorder="1" applyAlignment="1">
      <alignment horizontal="left" vertical="top" wrapText="1"/>
    </xf>
    <xf numFmtId="0" fontId="73" fillId="33" borderId="0" xfId="0" applyFont="1" applyFill="1" applyBorder="1" applyAlignment="1">
      <alignment horizontal="center" vertical="center" wrapText="1"/>
    </xf>
    <xf numFmtId="0" fontId="17" fillId="33" borderId="0" xfId="0" applyFont="1" applyFill="1" applyBorder="1" applyAlignment="1" applyProtection="1">
      <alignment vertical="top" wrapText="1"/>
      <protection/>
    </xf>
    <xf numFmtId="0" fontId="72" fillId="33" borderId="0" xfId="0" applyFont="1" applyFill="1" applyBorder="1" applyAlignment="1" applyProtection="1">
      <alignment vertical="top" wrapText="1"/>
      <protection/>
    </xf>
    <xf numFmtId="0" fontId="73" fillId="33" borderId="0" xfId="0" applyFont="1" applyFill="1" applyBorder="1" applyAlignment="1">
      <alignment horizontal="center" vertical="top" wrapText="1"/>
    </xf>
    <xf numFmtId="0" fontId="74" fillId="34" borderId="18" xfId="0" applyFont="1" applyFill="1" applyBorder="1" applyAlignment="1">
      <alignment horizontal="center" vertical="center" wrapText="1"/>
    </xf>
    <xf numFmtId="0" fontId="63" fillId="33" borderId="0" xfId="52" applyFill="1" applyBorder="1" applyAlignment="1" applyProtection="1">
      <alignment horizontal="center" vertical="top" wrapText="1"/>
      <protection/>
    </xf>
    <xf numFmtId="0" fontId="74" fillId="34" borderId="19" xfId="0" applyFont="1" applyFill="1" applyBorder="1" applyAlignment="1">
      <alignment horizontal="center" vertical="center" wrapText="1"/>
    </xf>
    <xf numFmtId="0" fontId="17" fillId="10" borderId="14" xfId="0" applyFont="1" applyFill="1" applyBorder="1" applyAlignment="1" applyProtection="1">
      <alignment horizontal="left" vertical="top" wrapText="1"/>
      <protection/>
    </xf>
    <xf numFmtId="0" fontId="72" fillId="10" borderId="15" xfId="0" applyFont="1" applyFill="1" applyBorder="1" applyAlignment="1" applyProtection="1">
      <alignment vertical="top" wrapText="1"/>
      <protection/>
    </xf>
    <xf numFmtId="0" fontId="2" fillId="10" borderId="20" xfId="0" applyFont="1" applyFill="1" applyBorder="1" applyAlignment="1" applyProtection="1">
      <alignment/>
      <protection/>
    </xf>
    <xf numFmtId="0" fontId="2" fillId="10" borderId="21" xfId="0" applyFont="1" applyFill="1" applyBorder="1" applyAlignment="1" applyProtection="1">
      <alignment horizontal="left" vertical="center"/>
      <protection/>
    </xf>
    <xf numFmtId="0" fontId="2" fillId="10" borderId="21" xfId="0" applyFont="1" applyFill="1" applyBorder="1" applyAlignment="1" applyProtection="1">
      <alignment/>
      <protection/>
    </xf>
    <xf numFmtId="0" fontId="2" fillId="10" borderId="18" xfId="0" applyFont="1" applyFill="1" applyBorder="1" applyAlignment="1" applyProtection="1">
      <alignment/>
      <protection/>
    </xf>
    <xf numFmtId="0" fontId="2" fillId="10" borderId="22" xfId="0" applyFont="1" applyFill="1" applyBorder="1" applyAlignment="1" applyProtection="1">
      <alignment/>
      <protection/>
    </xf>
    <xf numFmtId="0" fontId="2" fillId="10" borderId="23"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2" xfId="0" applyFont="1" applyFill="1" applyBorder="1" applyAlignment="1" applyProtection="1">
      <alignment horizontal="left" vertical="center"/>
      <protection/>
    </xf>
    <xf numFmtId="0" fontId="2" fillId="10" borderId="23"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71" fillId="10" borderId="0" xfId="0" applyFont="1" applyFill="1" applyBorder="1" applyAlignment="1">
      <alignment/>
    </xf>
    <xf numFmtId="0" fontId="11" fillId="10" borderId="23" xfId="0" applyFont="1" applyFill="1" applyBorder="1" applyAlignment="1" applyProtection="1">
      <alignment vertical="center" wrapText="1"/>
      <protection/>
    </xf>
    <xf numFmtId="0" fontId="10" fillId="10" borderId="0" xfId="0" applyFont="1" applyFill="1" applyBorder="1" applyAlignment="1" applyProtection="1">
      <alignment vertical="top" wrapText="1"/>
      <protection/>
    </xf>
    <xf numFmtId="0" fontId="2" fillId="10" borderId="24" xfId="0" applyFont="1" applyFill="1" applyBorder="1" applyAlignment="1" applyProtection="1">
      <alignment/>
      <protection/>
    </xf>
    <xf numFmtId="0" fontId="2" fillId="10" borderId="25" xfId="0" applyFont="1" applyFill="1" applyBorder="1" applyAlignment="1" applyProtection="1">
      <alignment horizontal="left" vertical="center" wrapText="1"/>
      <protection/>
    </xf>
    <xf numFmtId="0" fontId="2" fillId="10" borderId="25" xfId="0" applyFont="1" applyFill="1" applyBorder="1" applyAlignment="1" applyProtection="1">
      <alignment vertical="top" wrapText="1"/>
      <protection/>
    </xf>
    <xf numFmtId="0" fontId="2" fillId="10" borderId="26" xfId="0" applyFont="1" applyFill="1" applyBorder="1" applyAlignment="1" applyProtection="1">
      <alignment/>
      <protection/>
    </xf>
    <xf numFmtId="0" fontId="15" fillId="10" borderId="23" xfId="0" applyFont="1" applyFill="1" applyBorder="1" applyAlignment="1" applyProtection="1">
      <alignment vertical="top" wrapText="1"/>
      <protection/>
    </xf>
    <xf numFmtId="0" fontId="15" fillId="10" borderId="22"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71" fillId="10" borderId="20" xfId="0" applyFont="1" applyFill="1" applyBorder="1" applyAlignment="1">
      <alignment horizontal="left" vertical="center"/>
    </xf>
    <xf numFmtId="0" fontId="71" fillId="10" borderId="21" xfId="0" applyFont="1" applyFill="1" applyBorder="1" applyAlignment="1">
      <alignment horizontal="left" vertical="center"/>
    </xf>
    <xf numFmtId="0" fontId="71" fillId="10" borderId="21" xfId="0" applyFont="1" applyFill="1" applyBorder="1" applyAlignment="1">
      <alignment/>
    </xf>
    <xf numFmtId="0" fontId="71" fillId="10" borderId="18" xfId="0" applyFont="1" applyFill="1" applyBorder="1" applyAlignment="1">
      <alignment/>
    </xf>
    <xf numFmtId="0" fontId="71" fillId="10" borderId="22" xfId="0" applyFont="1" applyFill="1" applyBorder="1" applyAlignment="1">
      <alignment horizontal="left" vertical="center"/>
    </xf>
    <xf numFmtId="0" fontId="2" fillId="10" borderId="23" xfId="0" applyFont="1" applyFill="1" applyBorder="1" applyAlignment="1" applyProtection="1">
      <alignment vertical="top" wrapText="1"/>
      <protection/>
    </xf>
    <xf numFmtId="0" fontId="2" fillId="10" borderId="22"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4" xfId="0" applyFont="1" applyFill="1" applyBorder="1" applyAlignment="1" applyProtection="1">
      <alignment horizontal="left" vertical="center" wrapText="1"/>
      <protection/>
    </xf>
    <xf numFmtId="0" fontId="3" fillId="10" borderId="25" xfId="0" applyFont="1" applyFill="1" applyBorder="1" applyAlignment="1" applyProtection="1">
      <alignment vertical="top" wrapText="1"/>
      <protection/>
    </xf>
    <xf numFmtId="0" fontId="2" fillId="10" borderId="26" xfId="0" applyFont="1" applyFill="1" applyBorder="1" applyAlignment="1" applyProtection="1">
      <alignment vertical="top" wrapText="1"/>
      <protection/>
    </xf>
    <xf numFmtId="0" fontId="71" fillId="10" borderId="20" xfId="0" applyFont="1" applyFill="1" applyBorder="1" applyAlignment="1" applyProtection="1">
      <alignment/>
      <protection/>
    </xf>
    <xf numFmtId="0" fontId="71" fillId="10" borderId="21" xfId="0" applyFont="1" applyFill="1" applyBorder="1" applyAlignment="1" applyProtection="1">
      <alignment/>
      <protection/>
    </xf>
    <xf numFmtId="0" fontId="71" fillId="10" borderId="18" xfId="0" applyFont="1" applyFill="1" applyBorder="1" applyAlignment="1" applyProtection="1">
      <alignment/>
      <protection/>
    </xf>
    <xf numFmtId="0" fontId="71" fillId="10" borderId="22" xfId="0" applyFont="1" applyFill="1" applyBorder="1" applyAlignment="1" applyProtection="1">
      <alignment/>
      <protection/>
    </xf>
    <xf numFmtId="0" fontId="71" fillId="10" borderId="0" xfId="0" applyFont="1" applyFill="1" applyBorder="1" applyAlignment="1" applyProtection="1">
      <alignment/>
      <protection/>
    </xf>
    <xf numFmtId="0" fontId="71" fillId="10" borderId="23"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2" fillId="10" borderId="22" xfId="0" applyFont="1" applyFill="1" applyBorder="1" applyAlignment="1" applyProtection="1">
      <alignment vertical="top" wrapText="1"/>
      <protection/>
    </xf>
    <xf numFmtId="0" fontId="75" fillId="10" borderId="0" xfId="0" applyFont="1" applyFill="1" applyBorder="1" applyAlignment="1" applyProtection="1">
      <alignment/>
      <protection/>
    </xf>
    <xf numFmtId="0" fontId="5" fillId="10" borderId="0" xfId="0" applyFont="1" applyFill="1" applyBorder="1" applyAlignment="1" applyProtection="1">
      <alignment/>
      <protection/>
    </xf>
    <xf numFmtId="0" fontId="5" fillId="10" borderId="0" xfId="0" applyFont="1" applyFill="1" applyBorder="1" applyAlignment="1" applyProtection="1">
      <alignment horizontal="left"/>
      <protection/>
    </xf>
    <xf numFmtId="0" fontId="7" fillId="10" borderId="23"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6" fillId="10" borderId="0" xfId="0" applyFont="1" applyFill="1" applyBorder="1" applyAlignment="1" applyProtection="1">
      <alignment/>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5" xfId="0" applyFont="1" applyFill="1" applyBorder="1" applyAlignment="1" applyProtection="1">
      <alignment/>
      <protection/>
    </xf>
    <xf numFmtId="0" fontId="76" fillId="0" borderId="10" xfId="0" applyFont="1" applyBorder="1" applyAlignment="1">
      <alignment horizontal="center" readingOrder="1"/>
    </xf>
    <xf numFmtId="0" fontId="0" fillId="10" borderId="20" xfId="0" applyFill="1" applyBorder="1" applyAlignment="1">
      <alignment/>
    </xf>
    <xf numFmtId="0" fontId="0" fillId="10" borderId="21" xfId="0" applyFill="1" applyBorder="1" applyAlignment="1">
      <alignment/>
    </xf>
    <xf numFmtId="0" fontId="0" fillId="10" borderId="18" xfId="0" applyFill="1" applyBorder="1" applyAlignment="1">
      <alignment/>
    </xf>
    <xf numFmtId="0" fontId="0" fillId="10" borderId="22" xfId="0" applyFill="1" applyBorder="1" applyAlignment="1">
      <alignment/>
    </xf>
    <xf numFmtId="0" fontId="0" fillId="10" borderId="0" xfId="0" applyFill="1" applyBorder="1" applyAlignment="1">
      <alignment/>
    </xf>
    <xf numFmtId="0" fontId="14" fillId="10" borderId="23" xfId="0" applyFont="1" applyFill="1" applyBorder="1" applyAlignment="1" applyProtection="1">
      <alignment/>
      <protection/>
    </xf>
    <xf numFmtId="0" fontId="0" fillId="10" borderId="23" xfId="0" applyFill="1" applyBorder="1" applyAlignment="1">
      <alignment/>
    </xf>
    <xf numFmtId="0" fontId="77" fillId="10" borderId="20" xfId="0" applyFont="1" applyFill="1" applyBorder="1" applyAlignment="1">
      <alignment vertical="center"/>
    </xf>
    <xf numFmtId="0" fontId="77" fillId="10" borderId="22" xfId="0" applyFont="1" applyFill="1" applyBorder="1" applyAlignment="1">
      <alignment vertical="center"/>
    </xf>
    <xf numFmtId="0" fontId="77" fillId="10" borderId="0" xfId="0" applyFont="1" applyFill="1" applyBorder="1" applyAlignment="1">
      <alignment vertical="center"/>
    </xf>
    <xf numFmtId="0" fontId="0" fillId="0" borderId="0" xfId="0" applyBorder="1" applyAlignment="1">
      <alignment/>
    </xf>
    <xf numFmtId="0" fontId="74" fillId="34" borderId="17"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2" fillId="10" borderId="0" xfId="0" applyFont="1" applyFill="1" applyBorder="1" applyAlignment="1" applyProtection="1">
      <alignment vertical="center"/>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protection/>
    </xf>
    <xf numFmtId="0" fontId="2" fillId="10" borderId="22" xfId="0" applyFont="1" applyFill="1" applyBorder="1" applyAlignment="1" applyProtection="1">
      <alignment vertical="center"/>
      <protection/>
    </xf>
    <xf numFmtId="0" fontId="2" fillId="10" borderId="23" xfId="0" applyFont="1" applyFill="1" applyBorder="1" applyAlignment="1" applyProtection="1">
      <alignment vertical="center"/>
      <protection/>
    </xf>
    <xf numFmtId="0" fontId="2" fillId="10" borderId="24" xfId="0" applyFont="1" applyFill="1" applyBorder="1" applyAlignment="1" applyProtection="1">
      <alignment vertical="center"/>
      <protection/>
    </xf>
    <xf numFmtId="0" fontId="2" fillId="10" borderId="25" xfId="0" applyFont="1" applyFill="1" applyBorder="1" applyAlignment="1" applyProtection="1">
      <alignment vertical="center"/>
      <protection/>
    </xf>
    <xf numFmtId="0" fontId="2" fillId="10" borderId="26" xfId="0" applyFont="1" applyFill="1" applyBorder="1" applyAlignment="1" applyProtection="1">
      <alignment vertical="center"/>
      <protection/>
    </xf>
    <xf numFmtId="0" fontId="3" fillId="10" borderId="16" xfId="0" applyFont="1" applyFill="1" applyBorder="1" applyAlignment="1" applyProtection="1">
      <alignment vertical="center" wrapText="1"/>
      <protection/>
    </xf>
    <xf numFmtId="0" fontId="3" fillId="10" borderId="28" xfId="0" applyFont="1" applyFill="1" applyBorder="1" applyAlignment="1" applyProtection="1">
      <alignment vertical="center" wrapText="1"/>
      <protection/>
    </xf>
    <xf numFmtId="0" fontId="3" fillId="10" borderId="29" xfId="0" applyFont="1" applyFill="1" applyBorder="1" applyAlignment="1" applyProtection="1">
      <alignment vertical="center" wrapText="1"/>
      <protection/>
    </xf>
    <xf numFmtId="0" fontId="75" fillId="10" borderId="10" xfId="0" applyFont="1" applyFill="1" applyBorder="1" applyAlignment="1">
      <alignment horizontal="center" vertical="center"/>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3"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11" fillId="10" borderId="0" xfId="0" applyFont="1" applyFill="1" applyBorder="1" applyAlignment="1" applyProtection="1">
      <alignment horizontal="center" wrapText="1"/>
      <protection/>
    </xf>
    <xf numFmtId="0" fontId="11" fillId="10" borderId="0" xfId="0" applyFont="1" applyFill="1" applyBorder="1" applyAlignment="1" applyProtection="1">
      <alignment horizontal="center" vertical="center" wrapText="1"/>
      <protection/>
    </xf>
    <xf numFmtId="0" fontId="74" fillId="34" borderId="17" xfId="0" applyFont="1" applyFill="1" applyBorder="1" applyAlignment="1">
      <alignment horizontal="center" vertical="center" wrapText="1"/>
    </xf>
    <xf numFmtId="0" fontId="0" fillId="10" borderId="21" xfId="0" applyFill="1" applyBorder="1" applyAlignment="1">
      <alignment/>
    </xf>
    <xf numFmtId="0" fontId="0" fillId="10" borderId="0" xfId="0" applyFill="1" applyBorder="1" applyAlignment="1">
      <alignment/>
    </xf>
    <xf numFmtId="0" fontId="0" fillId="10" borderId="25" xfId="0" applyFill="1" applyBorder="1" applyAlignment="1">
      <alignment/>
    </xf>
    <xf numFmtId="0" fontId="0" fillId="33" borderId="10" xfId="0" applyFill="1" applyBorder="1" applyAlignment="1">
      <alignment/>
    </xf>
    <xf numFmtId="0" fontId="11"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0" xfId="0" applyFont="1" applyFill="1" applyBorder="1" applyAlignment="1" applyProtection="1">
      <alignment horizontal="left" vertical="center"/>
      <protection/>
    </xf>
    <xf numFmtId="0" fontId="71" fillId="10" borderId="20" xfId="0" applyFont="1" applyFill="1" applyBorder="1" applyAlignment="1">
      <alignment/>
    </xf>
    <xf numFmtId="0" fontId="71" fillId="10" borderId="22" xfId="0" applyFont="1" applyFill="1" applyBorder="1" applyAlignment="1">
      <alignment/>
    </xf>
    <xf numFmtId="0" fontId="71" fillId="10" borderId="23" xfId="0" applyFont="1" applyFill="1" applyBorder="1" applyAlignment="1">
      <alignment/>
    </xf>
    <xf numFmtId="0" fontId="78" fillId="10" borderId="0" xfId="0" applyFont="1" applyFill="1" applyBorder="1" applyAlignment="1">
      <alignment/>
    </xf>
    <xf numFmtId="0" fontId="79" fillId="10" borderId="0" xfId="0" applyFont="1" applyFill="1" applyBorder="1" applyAlignment="1">
      <alignment/>
    </xf>
    <xf numFmtId="0" fontId="78" fillId="0" borderId="29" xfId="0" applyFont="1" applyFill="1" applyBorder="1" applyAlignment="1">
      <alignment vertical="top" wrapText="1"/>
    </xf>
    <xf numFmtId="0" fontId="78" fillId="0" borderId="26" xfId="0" applyFont="1" applyFill="1" applyBorder="1" applyAlignment="1">
      <alignment vertical="top" wrapText="1"/>
    </xf>
    <xf numFmtId="0" fontId="78" fillId="0" borderId="28" xfId="0" applyFont="1" applyFill="1" applyBorder="1" applyAlignment="1">
      <alignment vertical="top" wrapText="1"/>
    </xf>
    <xf numFmtId="0" fontId="78" fillId="0" borderId="23" xfId="0" applyFont="1" applyFill="1" applyBorder="1" applyAlignment="1">
      <alignment vertical="top" wrapText="1"/>
    </xf>
    <xf numFmtId="0" fontId="78" fillId="0" borderId="10" xfId="0" applyFont="1" applyFill="1" applyBorder="1" applyAlignment="1">
      <alignment vertical="top" wrapText="1"/>
    </xf>
    <xf numFmtId="0" fontId="78" fillId="0" borderId="17" xfId="0" applyFont="1" applyFill="1" applyBorder="1" applyAlignment="1">
      <alignment vertical="top" wrapText="1"/>
    </xf>
    <xf numFmtId="0" fontId="78" fillId="0" borderId="10" xfId="0" applyFont="1" applyFill="1" applyBorder="1" applyAlignment="1">
      <alignment/>
    </xf>
    <xf numFmtId="0" fontId="78" fillId="0" borderId="10" xfId="0" applyFont="1" applyFill="1" applyBorder="1" applyAlignment="1">
      <alignment vertical="top"/>
    </xf>
    <xf numFmtId="0" fontId="71" fillId="0" borderId="10" xfId="0" applyFont="1" applyFill="1" applyBorder="1" applyAlignment="1">
      <alignment vertical="top" wrapText="1"/>
    </xf>
    <xf numFmtId="0" fontId="71" fillId="0" borderId="10" xfId="0" applyFont="1" applyFill="1" applyBorder="1" applyAlignment="1">
      <alignment/>
    </xf>
    <xf numFmtId="0" fontId="71" fillId="10" borderId="24" xfId="0" applyFont="1" applyFill="1" applyBorder="1" applyAlignment="1">
      <alignment/>
    </xf>
    <xf numFmtId="0" fontId="71" fillId="10" borderId="25" xfId="0" applyFont="1" applyFill="1" applyBorder="1" applyAlignment="1">
      <alignment/>
    </xf>
    <xf numFmtId="0" fontId="71" fillId="10" borderId="26" xfId="0" applyFont="1" applyFill="1" applyBorder="1" applyAlignment="1">
      <alignment/>
    </xf>
    <xf numFmtId="0" fontId="80" fillId="0" borderId="10" xfId="0" applyFont="1" applyFill="1" applyBorder="1" applyAlignment="1">
      <alignment horizontal="center" vertical="top" wrapText="1"/>
    </xf>
    <xf numFmtId="0" fontId="80" fillId="0" borderId="17" xfId="0" applyFont="1" applyFill="1" applyBorder="1" applyAlignment="1">
      <alignment horizontal="center" vertical="top" wrapText="1"/>
    </xf>
    <xf numFmtId="0" fontId="80" fillId="0" borderId="10" xfId="0" applyFont="1" applyFill="1" applyBorder="1" applyAlignment="1">
      <alignment horizontal="center" vertical="top"/>
    </xf>
    <xf numFmtId="0" fontId="63" fillId="33" borderId="12" xfId="52" applyFill="1" applyBorder="1" applyAlignment="1" applyProtection="1">
      <alignment/>
      <protection locked="0"/>
    </xf>
    <xf numFmtId="165" fontId="81" fillId="33" borderId="13" xfId="0" applyNumberFormat="1" applyFont="1" applyFill="1" applyBorder="1" applyAlignment="1" applyProtection="1">
      <alignment horizontal="left"/>
      <protection locked="0"/>
    </xf>
    <xf numFmtId="3" fontId="71" fillId="0" borderId="0" xfId="0" applyNumberFormat="1" applyFont="1" applyAlignment="1">
      <alignment/>
    </xf>
    <xf numFmtId="164" fontId="71" fillId="0" borderId="0" xfId="0" applyNumberFormat="1" applyFont="1" applyAlignment="1">
      <alignment/>
    </xf>
    <xf numFmtId="164" fontId="71" fillId="0" borderId="0" xfId="0" applyNumberFormat="1" applyFont="1" applyFill="1" applyAlignment="1">
      <alignment/>
    </xf>
    <xf numFmtId="166" fontId="82" fillId="0" borderId="0" xfId="42" applyNumberFormat="1" applyFont="1" applyFill="1" applyBorder="1" applyAlignment="1">
      <alignment vertical="center" wrapText="1"/>
    </xf>
    <xf numFmtId="164" fontId="71" fillId="0" borderId="0" xfId="42" applyFont="1" applyFill="1" applyAlignment="1">
      <alignment/>
    </xf>
    <xf numFmtId="164" fontId="75" fillId="0" borderId="0" xfId="0" applyNumberFormat="1" applyFont="1" applyFill="1" applyAlignment="1">
      <alignment/>
    </xf>
    <xf numFmtId="164" fontId="81" fillId="0" borderId="0" xfId="42" applyFont="1" applyFill="1" applyAlignment="1">
      <alignment/>
    </xf>
    <xf numFmtId="164" fontId="83" fillId="0" borderId="0" xfId="0" applyNumberFormat="1" applyFont="1" applyFill="1" applyAlignment="1">
      <alignment/>
    </xf>
    <xf numFmtId="43" fontId="71" fillId="0" borderId="0" xfId="0" applyNumberFormat="1" applyFont="1" applyFill="1" applyAlignment="1">
      <alignment/>
    </xf>
    <xf numFmtId="164" fontId="84" fillId="0" borderId="0" xfId="0" applyNumberFormat="1" applyFont="1" applyFill="1" applyAlignment="1">
      <alignment/>
    </xf>
    <xf numFmtId="164" fontId="85" fillId="0" borderId="30" xfId="0" applyNumberFormat="1" applyFont="1" applyFill="1" applyBorder="1" applyAlignment="1">
      <alignment/>
    </xf>
    <xf numFmtId="0" fontId="85" fillId="0" borderId="30" xfId="0" applyFont="1" applyFill="1" applyBorder="1" applyAlignment="1">
      <alignment/>
    </xf>
    <xf numFmtId="43" fontId="75" fillId="0" borderId="0" xfId="0" applyNumberFormat="1" applyFont="1" applyFill="1" applyAlignment="1">
      <alignment/>
    </xf>
    <xf numFmtId="164" fontId="2" fillId="0" borderId="31" xfId="42" applyFont="1" applyFill="1" applyBorder="1" applyAlignment="1" applyProtection="1">
      <alignment vertical="top" wrapText="1"/>
      <protection/>
    </xf>
    <xf numFmtId="164" fontId="2" fillId="33" borderId="32" xfId="42" applyFont="1" applyFill="1" applyBorder="1" applyAlignment="1" applyProtection="1">
      <alignment horizontal="right" vertical="top" wrapText="1"/>
      <protection/>
    </xf>
    <xf numFmtId="4" fontId="2" fillId="33" borderId="32" xfId="0" applyNumberFormat="1" applyFont="1" applyFill="1" applyBorder="1" applyAlignment="1" applyProtection="1">
      <alignment vertical="top" wrapText="1"/>
      <protection/>
    </xf>
    <xf numFmtId="0" fontId="3" fillId="33" borderId="16" xfId="0" applyFont="1" applyFill="1" applyBorder="1" applyAlignment="1" applyProtection="1">
      <alignment horizontal="center" vertical="top" wrapText="1"/>
      <protection/>
    </xf>
    <xf numFmtId="0" fontId="2" fillId="33" borderId="27" xfId="0" applyFont="1" applyFill="1" applyBorder="1" applyAlignment="1" applyProtection="1">
      <alignment vertical="top" wrapText="1"/>
      <protection/>
    </xf>
    <xf numFmtId="0" fontId="2" fillId="33" borderId="12" xfId="0" applyFont="1" applyFill="1" applyBorder="1" applyAlignment="1" applyProtection="1">
      <alignment vertical="top" wrapText="1"/>
      <protection/>
    </xf>
    <xf numFmtId="0" fontId="2" fillId="0" borderId="12" xfId="0" applyFont="1" applyFill="1" applyBorder="1" applyAlignment="1" applyProtection="1">
      <alignment vertical="top" wrapText="1"/>
      <protection/>
    </xf>
    <xf numFmtId="0" fontId="2" fillId="33" borderId="11" xfId="0" applyFont="1" applyFill="1" applyBorder="1" applyAlignment="1" applyProtection="1">
      <alignment vertical="top" wrapText="1"/>
      <protection/>
    </xf>
    <xf numFmtId="0" fontId="2" fillId="0" borderId="33" xfId="0" applyFont="1" applyFill="1" applyBorder="1" applyAlignment="1" applyProtection="1">
      <alignment vertical="top" wrapText="1"/>
      <protection/>
    </xf>
    <xf numFmtId="0" fontId="2" fillId="33" borderId="33" xfId="0" applyFont="1" applyFill="1" applyBorder="1" applyAlignment="1" applyProtection="1">
      <alignment vertical="top" wrapText="1"/>
      <protection/>
    </xf>
    <xf numFmtId="164" fontId="2" fillId="33" borderId="12" xfId="42" applyFont="1" applyFill="1" applyBorder="1" applyAlignment="1" applyProtection="1">
      <alignment vertical="top" wrapText="1"/>
      <protection/>
    </xf>
    <xf numFmtId="0" fontId="3" fillId="33" borderId="13" xfId="0" applyFont="1" applyFill="1" applyBorder="1" applyAlignment="1" applyProtection="1">
      <alignment vertical="top" wrapText="1"/>
      <protection/>
    </xf>
    <xf numFmtId="164" fontId="2" fillId="33" borderId="34" xfId="42" applyFont="1" applyFill="1" applyBorder="1" applyAlignment="1" applyProtection="1">
      <alignment horizontal="right" vertical="top" wrapText="1"/>
      <protection/>
    </xf>
    <xf numFmtId="43" fontId="0" fillId="0" borderId="27" xfId="0" applyNumberFormat="1" applyBorder="1" applyAlignment="1">
      <alignment/>
    </xf>
    <xf numFmtId="43" fontId="0" fillId="0" borderId="12" xfId="0" applyNumberFormat="1" applyBorder="1" applyAlignment="1">
      <alignment/>
    </xf>
    <xf numFmtId="43" fontId="0" fillId="0" borderId="12" xfId="0" applyNumberFormat="1" applyFill="1" applyBorder="1" applyAlignment="1">
      <alignment/>
    </xf>
    <xf numFmtId="0" fontId="3" fillId="33" borderId="33" xfId="0" applyFont="1" applyFill="1" applyBorder="1" applyAlignment="1" applyProtection="1">
      <alignment vertical="top" wrapText="1"/>
      <protection/>
    </xf>
    <xf numFmtId="0" fontId="2" fillId="33" borderId="13" xfId="0" applyFont="1" applyFill="1" applyBorder="1" applyAlignment="1" applyProtection="1">
      <alignment vertical="top" wrapText="1"/>
      <protection/>
    </xf>
    <xf numFmtId="17" fontId="71" fillId="33" borderId="27" xfId="0" applyNumberFormat="1" applyFont="1" applyFill="1" applyBorder="1" applyAlignment="1" applyProtection="1">
      <alignment vertical="top" wrapText="1"/>
      <protection/>
    </xf>
    <xf numFmtId="0" fontId="3" fillId="33" borderId="10" xfId="0" applyFont="1" applyFill="1" applyBorder="1" applyAlignment="1" applyProtection="1">
      <alignment horizontal="center" vertical="top" wrapText="1"/>
      <protection/>
    </xf>
    <xf numFmtId="0" fontId="3" fillId="33" borderId="10" xfId="0" applyFont="1" applyFill="1" applyBorder="1" applyAlignment="1" applyProtection="1">
      <alignment vertical="top" wrapText="1"/>
      <protection/>
    </xf>
    <xf numFmtId="17" fontId="2" fillId="33" borderId="12" xfId="42" applyNumberFormat="1" applyFont="1" applyFill="1" applyBorder="1" applyAlignment="1" applyProtection="1">
      <alignment vertical="top" wrapText="1"/>
      <protection/>
    </xf>
    <xf numFmtId="0" fontId="15" fillId="33" borderId="27" xfId="0" applyFont="1" applyFill="1" applyBorder="1" applyAlignment="1" applyProtection="1">
      <alignment vertical="top" wrapText="1"/>
      <protection/>
    </xf>
    <xf numFmtId="164" fontId="86" fillId="0" borderId="0" xfId="42" applyFont="1" applyFill="1" applyAlignment="1">
      <alignment/>
    </xf>
    <xf numFmtId="0" fontId="2" fillId="33" borderId="31" xfId="0" applyFont="1" applyFill="1" applyBorder="1" applyAlignment="1" applyProtection="1">
      <alignment vertical="top" wrapText="1"/>
      <protection/>
    </xf>
    <xf numFmtId="164" fontId="2" fillId="33" borderId="35" xfId="42" applyFont="1" applyFill="1" applyBorder="1" applyAlignment="1" applyProtection="1">
      <alignment vertical="top" wrapText="1"/>
      <protection/>
    </xf>
    <xf numFmtId="164" fontId="2" fillId="33" borderId="35" xfId="42" applyFont="1" applyFill="1" applyBorder="1" applyAlignment="1" applyProtection="1">
      <alignment horizontal="left" vertical="top" wrapText="1"/>
      <protection/>
    </xf>
    <xf numFmtId="43" fontId="0" fillId="0" borderId="11" xfId="0" applyNumberFormat="1" applyFont="1" applyBorder="1" applyAlignment="1">
      <alignment/>
    </xf>
    <xf numFmtId="164" fontId="71" fillId="33" borderId="36" xfId="42" applyFont="1" applyFill="1" applyBorder="1" applyAlignment="1" applyProtection="1">
      <alignment horizontal="right" vertical="top" wrapText="1"/>
      <protection/>
    </xf>
    <xf numFmtId="164" fontId="71" fillId="33" borderId="32" xfId="42" applyFont="1" applyFill="1" applyBorder="1" applyAlignment="1" applyProtection="1">
      <alignment horizontal="right" vertical="top" wrapText="1"/>
      <protection/>
    </xf>
    <xf numFmtId="164" fontId="71" fillId="33" borderId="31" xfId="42" applyFont="1" applyFill="1" applyBorder="1" applyAlignment="1" applyProtection="1">
      <alignment horizontal="right" vertical="top" wrapText="1"/>
      <protection/>
    </xf>
    <xf numFmtId="164" fontId="71" fillId="33" borderId="31" xfId="42" applyFont="1" applyFill="1" applyBorder="1" applyAlignment="1" applyProtection="1">
      <alignment vertical="top" wrapText="1"/>
      <protection/>
    </xf>
    <xf numFmtId="0" fontId="71" fillId="33" borderId="11" xfId="0" applyFont="1" applyFill="1" applyBorder="1" applyAlignment="1" applyProtection="1">
      <alignment vertical="top" wrapText="1"/>
      <protection/>
    </xf>
    <xf numFmtId="17" fontId="71" fillId="33" borderId="12" xfId="42" applyNumberFormat="1" applyFont="1" applyFill="1" applyBorder="1" applyAlignment="1" applyProtection="1">
      <alignment vertical="top" wrapText="1"/>
      <protection/>
    </xf>
    <xf numFmtId="0" fontId="71" fillId="33" borderId="12" xfId="0" applyFont="1" applyFill="1" applyBorder="1" applyAlignment="1" applyProtection="1">
      <alignment vertical="top" wrapText="1"/>
      <protection/>
    </xf>
    <xf numFmtId="0" fontId="15" fillId="0" borderId="12" xfId="0" applyFont="1" applyFill="1" applyBorder="1" applyAlignment="1" applyProtection="1">
      <alignment vertical="top" wrapText="1"/>
      <protection/>
    </xf>
    <xf numFmtId="164" fontId="15" fillId="33" borderId="32" xfId="42" applyFont="1" applyFill="1" applyBorder="1" applyAlignment="1" applyProtection="1">
      <alignment horizontal="right" vertical="top" wrapText="1"/>
      <protection/>
    </xf>
    <xf numFmtId="17" fontId="15" fillId="33" borderId="12" xfId="42" applyNumberFormat="1" applyFont="1" applyFill="1" applyBorder="1" applyAlignment="1" applyProtection="1">
      <alignment vertical="top" wrapText="1"/>
      <protection/>
    </xf>
    <xf numFmtId="0" fontId="26" fillId="33" borderId="12" xfId="52" applyFont="1" applyFill="1" applyBorder="1" applyAlignment="1" applyProtection="1">
      <alignment/>
      <protection locked="0"/>
    </xf>
    <xf numFmtId="165" fontId="15" fillId="33" borderId="13" xfId="0" applyNumberFormat="1" applyFont="1" applyFill="1" applyBorder="1" applyAlignment="1" applyProtection="1">
      <alignment horizontal="left"/>
      <protection locked="0"/>
    </xf>
    <xf numFmtId="0" fontId="15" fillId="33" borderId="11" xfId="0" applyFont="1" applyFill="1" applyBorder="1" applyAlignment="1" applyProtection="1">
      <alignment/>
      <protection locked="0"/>
    </xf>
    <xf numFmtId="0" fontId="15" fillId="33" borderId="12" xfId="0" applyFont="1" applyFill="1" applyBorder="1" applyAlignment="1" applyProtection="1">
      <alignment/>
      <protection locked="0"/>
    </xf>
    <xf numFmtId="0" fontId="81" fillId="10" borderId="23" xfId="0" applyFont="1" applyFill="1" applyBorder="1" applyAlignment="1" applyProtection="1">
      <alignment vertical="top" wrapText="1"/>
      <protection/>
    </xf>
    <xf numFmtId="164" fontId="81" fillId="0" borderId="0" xfId="0" applyNumberFormat="1" applyFont="1" applyFill="1" applyAlignment="1">
      <alignment/>
    </xf>
    <xf numFmtId="0" fontId="15" fillId="33" borderId="37" xfId="0" applyFont="1" applyFill="1" applyBorder="1" applyAlignment="1" applyProtection="1">
      <alignment horizontal="center" vertical="top" wrapText="1"/>
      <protection/>
    </xf>
    <xf numFmtId="0" fontId="16" fillId="33" borderId="27" xfId="0" applyFont="1" applyFill="1" applyBorder="1" applyAlignment="1" applyProtection="1">
      <alignment horizontal="center" vertical="center" wrapText="1"/>
      <protection/>
    </xf>
    <xf numFmtId="0" fontId="16" fillId="33" borderId="12" xfId="0" applyFont="1" applyFill="1" applyBorder="1" applyAlignment="1" applyProtection="1">
      <alignment horizontal="center" vertical="center" wrapText="1"/>
      <protection/>
    </xf>
    <xf numFmtId="0" fontId="15" fillId="0" borderId="33" xfId="0" applyFont="1" applyFill="1" applyBorder="1" applyAlignment="1" applyProtection="1">
      <alignment vertical="top" wrapText="1"/>
      <protection/>
    </xf>
    <xf numFmtId="43" fontId="37" fillId="0" borderId="12" xfId="0" applyNumberFormat="1" applyFont="1" applyFill="1" applyBorder="1" applyAlignment="1">
      <alignment/>
    </xf>
    <xf numFmtId="164" fontId="15" fillId="33" borderId="32" xfId="42" applyFont="1" applyFill="1" applyBorder="1" applyAlignment="1" applyProtection="1">
      <alignment vertical="top" wrapText="1"/>
      <protection/>
    </xf>
    <xf numFmtId="164" fontId="15" fillId="33" borderId="12" xfId="42" applyFont="1" applyFill="1" applyBorder="1" applyAlignment="1" applyProtection="1">
      <alignment vertical="top" wrapText="1"/>
      <protection/>
    </xf>
    <xf numFmtId="164" fontId="15" fillId="33" borderId="12" xfId="42" applyFont="1" applyFill="1" applyBorder="1" applyAlignment="1" applyProtection="1">
      <alignment horizontal="left" vertical="top" wrapText="1"/>
      <protection/>
    </xf>
    <xf numFmtId="17" fontId="15" fillId="33" borderId="12" xfId="42" applyNumberFormat="1" applyFont="1" applyFill="1" applyBorder="1" applyAlignment="1" applyProtection="1">
      <alignment horizontal="left" vertical="top" wrapText="1"/>
      <protection/>
    </xf>
    <xf numFmtId="0" fontId="27" fillId="10" borderId="16" xfId="0" applyFont="1" applyFill="1" applyBorder="1" applyAlignment="1">
      <alignment horizontal="center" vertical="center" wrapText="1"/>
    </xf>
    <xf numFmtId="0" fontId="74" fillId="34" borderId="17" xfId="0" applyFont="1" applyFill="1" applyBorder="1" applyAlignment="1">
      <alignment horizontal="center" vertical="center" wrapText="1"/>
    </xf>
    <xf numFmtId="0" fontId="15" fillId="33" borderId="10" xfId="0" applyFont="1" applyFill="1" applyBorder="1" applyAlignment="1" applyProtection="1">
      <alignment horizontal="left" vertical="top" wrapText="1"/>
      <protection locked="0"/>
    </xf>
    <xf numFmtId="0" fontId="15" fillId="33" borderId="13" xfId="0" applyFont="1" applyFill="1" applyBorder="1" applyAlignment="1" applyProtection="1">
      <alignment horizontal="center"/>
      <protection/>
    </xf>
    <xf numFmtId="0" fontId="15" fillId="33" borderId="38" xfId="0" applyFont="1" applyFill="1" applyBorder="1" applyAlignment="1" applyProtection="1">
      <alignment horizontal="center" vertical="top" wrapText="1"/>
      <protection/>
    </xf>
    <xf numFmtId="0" fontId="37" fillId="33" borderId="10" xfId="0" applyFont="1" applyFill="1" applyBorder="1" applyAlignment="1">
      <alignment vertical="center" wrapText="1"/>
    </xf>
    <xf numFmtId="0" fontId="37" fillId="33" borderId="10" xfId="0" applyFont="1" applyFill="1" applyBorder="1" applyAlignment="1">
      <alignment/>
    </xf>
    <xf numFmtId="0" fontId="15" fillId="10" borderId="0" xfId="0" applyFont="1" applyFill="1" applyBorder="1" applyAlignment="1" applyProtection="1">
      <alignment horizontal="left" vertical="center"/>
      <protection/>
    </xf>
    <xf numFmtId="0" fontId="15" fillId="35" borderId="0" xfId="0" applyFont="1" applyFill="1" applyBorder="1" applyAlignment="1" applyProtection="1">
      <alignment horizontal="right" vertical="center"/>
      <protection/>
    </xf>
    <xf numFmtId="0" fontId="15" fillId="35" borderId="10" xfId="0" applyFont="1" applyFill="1" applyBorder="1" applyAlignment="1" applyProtection="1">
      <alignment horizontal="left" vertical="center"/>
      <protection/>
    </xf>
    <xf numFmtId="43" fontId="2" fillId="33" borderId="12" xfId="0" applyNumberFormat="1" applyFont="1" applyFill="1" applyBorder="1" applyAlignment="1" applyProtection="1">
      <alignment vertical="top" wrapText="1"/>
      <protection/>
    </xf>
    <xf numFmtId="164" fontId="2" fillId="10" borderId="0" xfId="0" applyNumberFormat="1" applyFont="1" applyFill="1" applyBorder="1" applyAlignment="1" applyProtection="1">
      <alignment vertical="top" wrapText="1"/>
      <protection/>
    </xf>
    <xf numFmtId="0" fontId="3" fillId="10" borderId="22" xfId="0" applyFont="1" applyFill="1" applyBorder="1" applyAlignment="1" applyProtection="1">
      <alignment horizontal="center" vertical="top" wrapText="1"/>
      <protection/>
    </xf>
    <xf numFmtId="0" fontId="3" fillId="10" borderId="0" xfId="0" applyFont="1" applyFill="1" applyBorder="1" applyAlignment="1" applyProtection="1">
      <alignment horizontal="center" vertical="top" wrapText="1"/>
      <protection/>
    </xf>
    <xf numFmtId="0" fontId="3" fillId="10" borderId="25"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10" borderId="0" xfId="0" applyFont="1" applyFill="1" applyBorder="1" applyAlignment="1" applyProtection="1">
      <alignment horizontal="left" vertical="center" wrapText="1"/>
      <protection/>
    </xf>
    <xf numFmtId="0" fontId="2" fillId="33" borderId="39" xfId="0" applyFont="1" applyFill="1" applyBorder="1" applyAlignment="1" applyProtection="1">
      <alignment vertical="top" wrapText="1"/>
      <protection locked="0"/>
    </xf>
    <xf numFmtId="0" fontId="2" fillId="33" borderId="17" xfId="0" applyFont="1" applyFill="1" applyBorder="1" applyAlignment="1" applyProtection="1">
      <alignment vertical="top" wrapText="1"/>
      <protection locked="0"/>
    </xf>
    <xf numFmtId="3" fontId="2" fillId="33" borderId="39" xfId="0" applyNumberFormat="1" applyFont="1" applyFill="1" applyBorder="1" applyAlignment="1" applyProtection="1">
      <alignment vertical="top" wrapText="1"/>
      <protection locked="0"/>
    </xf>
    <xf numFmtId="3" fontId="2" fillId="33" borderId="17"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1" fillId="10" borderId="0" xfId="0" applyFont="1" applyFill="1" applyBorder="1" applyAlignment="1" applyProtection="1">
      <alignment vertical="top" wrapText="1"/>
      <protection/>
    </xf>
    <xf numFmtId="0" fontId="14" fillId="33" borderId="39" xfId="0" applyFont="1" applyFill="1" applyBorder="1" applyAlignment="1" applyProtection="1">
      <alignment horizontal="center"/>
      <protection/>
    </xf>
    <xf numFmtId="0" fontId="14" fillId="33" borderId="19" xfId="0" applyFont="1" applyFill="1" applyBorder="1" applyAlignment="1" applyProtection="1">
      <alignment horizontal="center"/>
      <protection/>
    </xf>
    <xf numFmtId="0" fontId="14" fillId="33" borderId="17" xfId="0" applyFont="1" applyFill="1" applyBorder="1" applyAlignment="1" applyProtection="1">
      <alignment horizontal="center"/>
      <protection/>
    </xf>
    <xf numFmtId="0" fontId="3" fillId="33" borderId="39" xfId="0" applyFont="1" applyFill="1" applyBorder="1" applyAlignment="1" applyProtection="1">
      <alignment horizontal="center" vertical="top" wrapText="1"/>
      <protection/>
    </xf>
    <xf numFmtId="0" fontId="3" fillId="33" borderId="17" xfId="0" applyFont="1" applyFill="1" applyBorder="1" applyAlignment="1" applyProtection="1">
      <alignment horizontal="center" vertical="top" wrapText="1"/>
      <protection/>
    </xf>
    <xf numFmtId="0" fontId="10" fillId="10" borderId="0" xfId="0" applyFont="1" applyFill="1" applyBorder="1" applyAlignment="1" applyProtection="1">
      <alignment horizontal="center"/>
      <protection/>
    </xf>
    <xf numFmtId="0" fontId="10" fillId="10" borderId="22"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164" fontId="15" fillId="33" borderId="39" xfId="42" applyFont="1" applyFill="1" applyBorder="1" applyAlignment="1" applyProtection="1">
      <alignment horizontal="center" vertical="top" wrapText="1"/>
      <protection locked="0"/>
    </xf>
    <xf numFmtId="164" fontId="15" fillId="33" borderId="17" xfId="42" applyFont="1" applyFill="1" applyBorder="1" applyAlignment="1" applyProtection="1">
      <alignment horizontal="center" vertical="top" wrapText="1"/>
      <protection locked="0"/>
    </xf>
    <xf numFmtId="0" fontId="15" fillId="33" borderId="39" xfId="0" applyFont="1" applyFill="1" applyBorder="1" applyAlignment="1" applyProtection="1">
      <alignment horizontal="center" vertical="top" wrapText="1"/>
      <protection locked="0"/>
    </xf>
    <xf numFmtId="0" fontId="15" fillId="33" borderId="17" xfId="0" applyFont="1" applyFill="1" applyBorder="1" applyAlignment="1" applyProtection="1">
      <alignment horizontal="center" vertical="top" wrapText="1"/>
      <protection locked="0"/>
    </xf>
    <xf numFmtId="0" fontId="5" fillId="10" borderId="0" xfId="0" applyFont="1" applyFill="1" applyBorder="1" applyAlignment="1" applyProtection="1">
      <alignment horizontal="left" vertical="top" wrapText="1"/>
      <protection/>
    </xf>
    <xf numFmtId="0" fontId="15" fillId="33" borderId="31" xfId="0" applyFont="1" applyFill="1" applyBorder="1" applyAlignment="1" applyProtection="1">
      <alignment horizontal="center" vertical="top" wrapText="1"/>
      <protection/>
    </xf>
    <xf numFmtId="0" fontId="15" fillId="33" borderId="40" xfId="0" applyFont="1" applyFill="1" applyBorder="1" applyAlignment="1" applyProtection="1">
      <alignment horizontal="center" vertical="top" wrapText="1"/>
      <protection/>
    </xf>
    <xf numFmtId="0" fontId="15" fillId="33" borderId="41" xfId="0" applyFont="1" applyFill="1" applyBorder="1" applyAlignment="1" applyProtection="1">
      <alignment horizontal="center" vertical="top" wrapText="1"/>
      <protection/>
    </xf>
    <xf numFmtId="0" fontId="15" fillId="33" borderId="42" xfId="0" applyFont="1" applyFill="1" applyBorder="1" applyAlignment="1" applyProtection="1">
      <alignment horizontal="center" vertical="top" wrapText="1"/>
      <protection/>
    </xf>
    <xf numFmtId="0" fontId="15" fillId="10" borderId="22"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15" fillId="10" borderId="0" xfId="0" applyFont="1" applyFill="1" applyBorder="1" applyAlignment="1" applyProtection="1">
      <alignment horizontal="center"/>
      <protection/>
    </xf>
    <xf numFmtId="0" fontId="16"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top" wrapText="1"/>
      <protection/>
    </xf>
    <xf numFmtId="0" fontId="16" fillId="33" borderId="43" xfId="0" applyFont="1" applyFill="1" applyBorder="1" applyAlignment="1" applyProtection="1">
      <alignment horizontal="center" vertical="top" wrapText="1"/>
      <protection/>
    </xf>
    <xf numFmtId="0" fontId="16" fillId="33" borderId="15" xfId="0" applyFont="1" applyFill="1" applyBorder="1" applyAlignment="1" applyProtection="1">
      <alignment horizontal="center" vertical="top" wrapText="1"/>
      <protection/>
    </xf>
    <xf numFmtId="0" fontId="15" fillId="33" borderId="44" xfId="0" applyFont="1" applyFill="1" applyBorder="1" applyAlignment="1" applyProtection="1">
      <alignment horizontal="center" vertical="top" wrapText="1"/>
      <protection/>
    </xf>
    <xf numFmtId="0" fontId="15" fillId="33" borderId="14" xfId="0" applyFont="1" applyFill="1" applyBorder="1" applyAlignment="1" applyProtection="1">
      <alignment horizontal="center" vertical="top" wrapText="1"/>
      <protection/>
    </xf>
    <xf numFmtId="0" fontId="15" fillId="10" borderId="0" xfId="0" applyFont="1" applyFill="1" applyBorder="1" applyAlignment="1" applyProtection="1">
      <alignment horizontal="left" vertical="top" wrapText="1"/>
      <protection/>
    </xf>
    <xf numFmtId="0" fontId="15" fillId="33" borderId="45" xfId="0" applyFont="1" applyFill="1" applyBorder="1" applyAlignment="1" applyProtection="1">
      <alignment horizontal="center" vertical="top" wrapText="1"/>
      <protection/>
    </xf>
    <xf numFmtId="0" fontId="15" fillId="33" borderId="46" xfId="0" applyFont="1" applyFill="1" applyBorder="1" applyAlignment="1" applyProtection="1">
      <alignment horizontal="center" vertical="top" wrapText="1"/>
      <protection/>
    </xf>
    <xf numFmtId="0" fontId="15" fillId="33" borderId="37" xfId="0" applyFont="1" applyFill="1" applyBorder="1" applyAlignment="1" applyProtection="1">
      <alignment horizontal="left" vertical="top" wrapText="1"/>
      <protection/>
    </xf>
    <xf numFmtId="0" fontId="15" fillId="33" borderId="47" xfId="0" applyFont="1" applyFill="1" applyBorder="1" applyAlignment="1" applyProtection="1">
      <alignment horizontal="left" vertical="top" wrapText="1"/>
      <protection/>
    </xf>
    <xf numFmtId="0" fontId="75" fillId="10" borderId="0" xfId="0" applyFont="1" applyFill="1" applyAlignment="1">
      <alignment horizontal="left" wrapText="1"/>
    </xf>
    <xf numFmtId="0" fontId="75" fillId="10" borderId="0" xfId="0" applyFont="1" applyFill="1" applyAlignment="1">
      <alignment horizontal="left"/>
    </xf>
    <xf numFmtId="0" fontId="87" fillId="10" borderId="0" xfId="0" applyFont="1" applyFill="1" applyAlignment="1">
      <alignment horizontal="left"/>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horizontal="center" vertical="top" wrapText="1"/>
      <protection/>
    </xf>
    <xf numFmtId="0" fontId="1" fillId="0" borderId="0" xfId="0" applyFont="1" applyFill="1" applyBorder="1" applyAlignment="1" applyProtection="1">
      <alignment vertical="top" wrapText="1"/>
      <protection/>
    </xf>
    <xf numFmtId="3" fontId="1" fillId="0" borderId="0" xfId="0" applyNumberFormat="1" applyFont="1" applyFill="1" applyBorder="1" applyAlignment="1" applyProtection="1">
      <alignment vertical="top" wrapText="1"/>
      <protection locked="0"/>
    </xf>
    <xf numFmtId="0" fontId="81" fillId="33" borderId="39" xfId="0" applyFont="1" applyFill="1" applyBorder="1" applyAlignment="1" applyProtection="1">
      <alignment horizontal="center" vertical="top" wrapText="1"/>
      <protection/>
    </xf>
    <xf numFmtId="0" fontId="15" fillId="33" borderId="19" xfId="0" applyFont="1" applyFill="1" applyBorder="1" applyAlignment="1" applyProtection="1">
      <alignment horizontal="center" vertical="top" wrapText="1"/>
      <protection/>
    </xf>
    <xf numFmtId="0" fontId="15" fillId="33" borderId="17" xfId="0" applyFont="1" applyFill="1" applyBorder="1" applyAlignment="1" applyProtection="1">
      <alignment horizontal="center" vertical="top" wrapText="1"/>
      <protection/>
    </xf>
    <xf numFmtId="0" fontId="1"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11" fillId="10" borderId="21" xfId="0" applyFont="1" applyFill="1" applyBorder="1" applyAlignment="1" applyProtection="1">
      <alignment horizontal="center" wrapText="1"/>
      <protection/>
    </xf>
    <xf numFmtId="0" fontId="11" fillId="10" borderId="0" xfId="0" applyFont="1" applyFill="1" applyBorder="1" applyAlignment="1" applyProtection="1">
      <alignment horizontal="left" vertical="center" wrapText="1"/>
      <protection/>
    </xf>
    <xf numFmtId="0" fontId="2" fillId="33" borderId="39"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wrapText="1"/>
      <protection/>
    </xf>
    <xf numFmtId="0" fontId="3" fillId="10" borderId="25" xfId="0" applyFont="1" applyFill="1" applyBorder="1" applyAlignment="1" applyProtection="1">
      <alignment horizontal="center" vertical="center" wrapText="1"/>
      <protection/>
    </xf>
    <xf numFmtId="0" fontId="15" fillId="33" borderId="37" xfId="0" applyFont="1" applyFill="1" applyBorder="1" applyAlignment="1" applyProtection="1">
      <alignment horizontal="left" vertical="center" wrapText="1"/>
      <protection/>
    </xf>
    <xf numFmtId="0" fontId="15" fillId="33" borderId="47" xfId="0" applyFont="1" applyFill="1" applyBorder="1" applyAlignment="1" applyProtection="1">
      <alignment horizontal="left" vertical="center" wrapText="1"/>
      <protection/>
    </xf>
    <xf numFmtId="0" fontId="15" fillId="33" borderId="48" xfId="0" applyFont="1" applyFill="1" applyBorder="1" applyAlignment="1" applyProtection="1">
      <alignment horizontal="left" vertical="center" wrapText="1"/>
      <protection/>
    </xf>
    <xf numFmtId="0" fontId="15" fillId="33" borderId="49" xfId="0" applyFont="1" applyFill="1" applyBorder="1" applyAlignment="1" applyProtection="1">
      <alignment horizontal="left" vertical="center" wrapText="1"/>
      <protection/>
    </xf>
    <xf numFmtId="0" fontId="15" fillId="33" borderId="50" xfId="0" applyFont="1" applyFill="1" applyBorder="1" applyAlignment="1" applyProtection="1">
      <alignment horizontal="left" vertical="center" wrapText="1"/>
      <protection/>
    </xf>
    <xf numFmtId="0" fontId="15" fillId="33" borderId="51" xfId="0" applyFont="1" applyFill="1" applyBorder="1" applyAlignment="1" applyProtection="1">
      <alignment horizontal="left" vertical="center" wrapText="1"/>
      <protection/>
    </xf>
    <xf numFmtId="0" fontId="11" fillId="0" borderId="20" xfId="0" applyFont="1" applyFill="1" applyBorder="1" applyAlignment="1" applyProtection="1">
      <alignment horizontal="center" vertical="center" wrapText="1"/>
      <protection/>
    </xf>
    <xf numFmtId="0" fontId="11" fillId="0" borderId="21" xfId="0" applyFont="1" applyFill="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0" fontId="11" fillId="0" borderId="22"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0" borderId="23" xfId="0" applyFont="1" applyFill="1" applyBorder="1" applyAlignment="1" applyProtection="1">
      <alignment horizontal="center" vertical="center" wrapText="1"/>
      <protection/>
    </xf>
    <xf numFmtId="0" fontId="11" fillId="0" borderId="24" xfId="0" applyFont="1" applyFill="1" applyBorder="1" applyAlignment="1" applyProtection="1">
      <alignment horizontal="center" vertical="center" wrapText="1"/>
      <protection/>
    </xf>
    <xf numFmtId="0" fontId="11" fillId="0" borderId="25" xfId="0" applyFont="1" applyFill="1" applyBorder="1" applyAlignment="1" applyProtection="1">
      <alignment horizontal="center" vertical="center" wrapText="1"/>
      <protection/>
    </xf>
    <xf numFmtId="0" fontId="11" fillId="0" borderId="26" xfId="0" applyFont="1" applyFill="1" applyBorder="1" applyAlignment="1" applyProtection="1">
      <alignment horizontal="center" vertical="center" wrapText="1"/>
      <protection/>
    </xf>
    <xf numFmtId="0" fontId="15" fillId="33" borderId="39" xfId="0" applyFont="1" applyFill="1" applyBorder="1" applyAlignment="1" applyProtection="1">
      <alignment horizontal="center" vertical="center" wrapText="1"/>
      <protection/>
    </xf>
    <xf numFmtId="0" fontId="15" fillId="33" borderId="17" xfId="0" applyFont="1" applyFill="1" applyBorder="1" applyAlignment="1" applyProtection="1">
      <alignment horizontal="center" vertical="center" wrapText="1"/>
      <protection/>
    </xf>
    <xf numFmtId="0" fontId="23" fillId="10" borderId="0" xfId="0" applyFont="1" applyFill="1" applyBorder="1" applyAlignment="1" applyProtection="1">
      <alignment horizontal="left" vertical="center" wrapText="1"/>
      <protection/>
    </xf>
    <xf numFmtId="0" fontId="11" fillId="0" borderId="39" xfId="0" applyFont="1" applyFill="1" applyBorder="1" applyAlignment="1" applyProtection="1">
      <alignment horizontal="center" vertical="center" wrapText="1"/>
      <protection/>
    </xf>
    <xf numFmtId="0" fontId="11" fillId="0" borderId="19"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3" fillId="33" borderId="33"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3" fillId="33" borderId="31" xfId="0" applyFont="1" applyFill="1" applyBorder="1" applyAlignment="1" applyProtection="1">
      <alignment horizontal="center" vertical="center" wrapText="1"/>
      <protection/>
    </xf>
    <xf numFmtId="0" fontId="3" fillId="33" borderId="35" xfId="0" applyFont="1" applyFill="1" applyBorder="1" applyAlignment="1" applyProtection="1">
      <alignment horizontal="center" vertical="center" wrapText="1"/>
      <protection/>
    </xf>
    <xf numFmtId="0" fontId="16" fillId="33" borderId="33" xfId="0" applyFont="1" applyFill="1" applyBorder="1" applyAlignment="1" applyProtection="1">
      <alignment horizontal="center" vertical="center" wrapText="1"/>
      <protection/>
    </xf>
    <xf numFmtId="0" fontId="16" fillId="33" borderId="27" xfId="0" applyFont="1" applyFill="1" applyBorder="1" applyAlignment="1" applyProtection="1">
      <alignment horizontal="center" vertical="center" wrapText="1"/>
      <protection/>
    </xf>
    <xf numFmtId="0" fontId="3" fillId="33" borderId="44" xfId="0" applyFont="1" applyFill="1" applyBorder="1" applyAlignment="1" applyProtection="1">
      <alignment horizontal="center" vertical="center" wrapText="1"/>
      <protection/>
    </xf>
    <xf numFmtId="0" fontId="3" fillId="33" borderId="52" xfId="0" applyFont="1" applyFill="1" applyBorder="1" applyAlignment="1" applyProtection="1">
      <alignment horizontal="center" vertical="center" wrapText="1"/>
      <protection/>
    </xf>
    <xf numFmtId="0" fontId="0" fillId="0" borderId="19" xfId="0" applyBorder="1" applyAlignment="1">
      <alignment/>
    </xf>
    <xf numFmtId="0" fontId="0" fillId="0" borderId="17" xfId="0" applyBorder="1" applyAlignment="1">
      <alignment/>
    </xf>
    <xf numFmtId="0" fontId="87" fillId="10" borderId="21"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43" xfId="0" applyFont="1" applyFill="1" applyBorder="1" applyAlignment="1" applyProtection="1">
      <alignment horizontal="center" vertical="center" wrapText="1"/>
      <protection/>
    </xf>
    <xf numFmtId="0" fontId="3" fillId="33" borderId="53" xfId="0" applyFont="1" applyFill="1" applyBorder="1" applyAlignment="1" applyProtection="1">
      <alignment horizontal="center" vertical="center" wrapText="1"/>
      <protection/>
    </xf>
    <xf numFmtId="0" fontId="3" fillId="33" borderId="50" xfId="0" applyFont="1" applyFill="1" applyBorder="1" applyAlignment="1" applyProtection="1">
      <alignment horizontal="left" vertical="center" wrapText="1"/>
      <protection/>
    </xf>
    <xf numFmtId="0" fontId="3" fillId="33" borderId="51" xfId="0" applyFont="1" applyFill="1" applyBorder="1" applyAlignment="1" applyProtection="1">
      <alignment horizontal="left" vertical="center" wrapText="1"/>
      <protection/>
    </xf>
    <xf numFmtId="0" fontId="5" fillId="10" borderId="0" xfId="0" applyFont="1" applyFill="1" applyBorder="1" applyAlignment="1" applyProtection="1">
      <alignment horizontal="center" vertical="center" wrapText="1"/>
      <protection/>
    </xf>
    <xf numFmtId="0" fontId="74" fillId="34" borderId="39" xfId="0" applyFont="1" applyFill="1" applyBorder="1" applyAlignment="1">
      <alignment horizontal="center" vertical="center" wrapText="1"/>
    </xf>
    <xf numFmtId="0" fontId="74" fillId="34" borderId="17" xfId="0" applyFont="1" applyFill="1" applyBorder="1" applyAlignment="1">
      <alignment horizontal="center" vertical="center" wrapText="1"/>
    </xf>
    <xf numFmtId="0" fontId="73" fillId="10" borderId="39" xfId="0" applyFont="1" applyFill="1" applyBorder="1" applyAlignment="1">
      <alignment horizontal="center" vertical="top" wrapText="1"/>
    </xf>
    <xf numFmtId="0" fontId="73" fillId="10" borderId="17" xfId="0" applyFont="1" applyFill="1" applyBorder="1" applyAlignment="1">
      <alignment horizontal="center" vertical="top" wrapText="1"/>
    </xf>
    <xf numFmtId="0" fontId="73" fillId="33" borderId="20" xfId="0" applyFont="1" applyFill="1" applyBorder="1" applyAlignment="1">
      <alignment horizontal="center" vertical="top" wrapText="1"/>
    </xf>
    <xf numFmtId="0" fontId="73" fillId="33" borderId="21" xfId="0" applyFont="1" applyFill="1" applyBorder="1" applyAlignment="1">
      <alignment horizontal="center" vertical="top" wrapText="1"/>
    </xf>
    <xf numFmtId="0" fontId="73" fillId="33" borderId="18" xfId="0" applyFont="1" applyFill="1" applyBorder="1" applyAlignment="1">
      <alignment horizontal="center" vertical="top" wrapText="1"/>
    </xf>
    <xf numFmtId="0" fontId="88" fillId="34" borderId="39" xfId="0" applyFont="1" applyFill="1" applyBorder="1" applyAlignment="1">
      <alignment horizontal="center"/>
    </xf>
    <xf numFmtId="0" fontId="88" fillId="34" borderId="19" xfId="0" applyFont="1" applyFill="1" applyBorder="1" applyAlignment="1">
      <alignment horizontal="center"/>
    </xf>
    <xf numFmtId="0" fontId="88" fillId="34" borderId="17" xfId="0" applyFont="1" applyFill="1" applyBorder="1" applyAlignment="1">
      <alignment horizontal="center"/>
    </xf>
    <xf numFmtId="0" fontId="75" fillId="0" borderId="39" xfId="0" applyFont="1" applyBorder="1" applyAlignment="1">
      <alignment horizontal="left" vertical="center"/>
    </xf>
    <xf numFmtId="0" fontId="75" fillId="0" borderId="19" xfId="0" applyFont="1" applyBorder="1" applyAlignment="1">
      <alignment horizontal="left" vertical="center"/>
    </xf>
    <xf numFmtId="0" fontId="75" fillId="0" borderId="17" xfId="0" applyFont="1" applyBorder="1" applyAlignment="1">
      <alignment horizontal="left" vertical="center"/>
    </xf>
    <xf numFmtId="0" fontId="77" fillId="10" borderId="21" xfId="0" applyFont="1" applyFill="1" applyBorder="1" applyAlignment="1">
      <alignment horizontal="center" vertical="center"/>
    </xf>
    <xf numFmtId="0" fontId="73" fillId="10" borderId="20" xfId="0" applyFont="1" applyFill="1" applyBorder="1" applyAlignment="1">
      <alignment horizontal="center" vertical="top" wrapText="1"/>
    </xf>
    <xf numFmtId="0" fontId="73" fillId="10" borderId="21" xfId="0" applyFont="1" applyFill="1" applyBorder="1" applyAlignment="1">
      <alignment horizontal="center" vertical="top" wrapText="1"/>
    </xf>
    <xf numFmtId="0" fontId="73" fillId="10" borderId="18" xfId="0" applyFont="1" applyFill="1" applyBorder="1" applyAlignment="1">
      <alignment horizontal="center" vertical="top" wrapText="1"/>
    </xf>
    <xf numFmtId="0" fontId="73" fillId="10" borderId="24" xfId="0" applyFont="1" applyFill="1" applyBorder="1" applyAlignment="1">
      <alignment horizontal="center" vertical="top" wrapText="1"/>
    </xf>
    <xf numFmtId="0" fontId="73" fillId="10" borderId="25" xfId="0" applyFont="1" applyFill="1" applyBorder="1" applyAlignment="1">
      <alignment horizontal="center" vertical="top" wrapText="1"/>
    </xf>
    <xf numFmtId="0" fontId="73" fillId="10" borderId="26" xfId="0" applyFont="1" applyFill="1" applyBorder="1" applyAlignment="1">
      <alignment horizontal="center" vertical="top" wrapText="1"/>
    </xf>
    <xf numFmtId="0" fontId="63" fillId="10" borderId="24" xfId="52" applyFill="1" applyBorder="1" applyAlignment="1" applyProtection="1">
      <alignment horizontal="center" vertical="top" wrapText="1"/>
      <protection/>
    </xf>
    <xf numFmtId="0" fontId="63" fillId="10" borderId="25" xfId="52" applyFill="1" applyBorder="1" applyAlignment="1" applyProtection="1">
      <alignment horizontal="center" vertical="top" wrapText="1"/>
      <protection/>
    </xf>
    <xf numFmtId="0" fontId="63" fillId="10" borderId="26" xfId="52" applyFill="1" applyBorder="1" applyAlignment="1" applyProtection="1">
      <alignment horizontal="center" vertical="top" wrapText="1"/>
      <protection/>
    </xf>
    <xf numFmtId="0" fontId="77" fillId="33" borderId="39" xfId="0" applyFont="1" applyFill="1" applyBorder="1" applyAlignment="1">
      <alignment horizontal="center" vertical="center"/>
    </xf>
    <xf numFmtId="0" fontId="77" fillId="33" borderId="19" xfId="0" applyFont="1" applyFill="1" applyBorder="1" applyAlignment="1">
      <alignment horizontal="center" vertical="center"/>
    </xf>
    <xf numFmtId="0" fontId="77" fillId="33" borderId="17" xfId="0" applyFont="1" applyFill="1" applyBorder="1" applyAlignment="1">
      <alignment horizontal="center" vertical="center"/>
    </xf>
    <xf numFmtId="0" fontId="88" fillId="34" borderId="39" xfId="0" applyFont="1" applyFill="1" applyBorder="1" applyAlignment="1">
      <alignment horizontal="center" wrapText="1"/>
    </xf>
    <xf numFmtId="0" fontId="88" fillId="34" borderId="19" xfId="0" applyFont="1" applyFill="1" applyBorder="1" applyAlignment="1">
      <alignment horizontal="center" wrapText="1"/>
    </xf>
    <xf numFmtId="0" fontId="88" fillId="34" borderId="17" xfId="0" applyFont="1" applyFill="1" applyBorder="1" applyAlignment="1">
      <alignment horizontal="center" wrapText="1"/>
    </xf>
    <xf numFmtId="0" fontId="74" fillId="34" borderId="19" xfId="0" applyFont="1" applyFill="1" applyBorder="1" applyAlignment="1">
      <alignment horizontal="center" vertical="center" wrapText="1"/>
    </xf>
    <xf numFmtId="0" fontId="89" fillId="34" borderId="10" xfId="0" applyFont="1" applyFill="1" applyBorder="1" applyAlignment="1">
      <alignment horizontal="center"/>
    </xf>
    <xf numFmtId="0" fontId="76" fillId="0" borderId="39" xfId="0" applyFont="1" applyFill="1" applyBorder="1" applyAlignment="1">
      <alignment horizontal="center"/>
    </xf>
    <xf numFmtId="0" fontId="76" fillId="0" borderId="54" xfId="0" applyFont="1" applyFill="1" applyBorder="1" applyAlignment="1">
      <alignment horizontal="center"/>
    </xf>
    <xf numFmtId="0" fontId="79" fillId="10" borderId="25"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66775" y="152400"/>
          <a:ext cx="1171575" cy="1123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228600</xdr:colOff>
      <xdr:row>4</xdr:row>
      <xdr:rowOff>95250</xdr:rowOff>
    </xdr:to>
    <xdr:pic>
      <xdr:nvPicPr>
        <xdr:cNvPr id="2" name="Picture 6"/>
        <xdr:cNvPicPr preferRelativeResize="1">
          <a:picLocks noChangeAspect="1"/>
        </xdr:cNvPicPr>
      </xdr:nvPicPr>
      <xdr:blipFill>
        <a:blip r:embed="rId1"/>
        <a:srcRect t="13006" b="23802"/>
        <a:stretch>
          <a:fillRect/>
        </a:stretch>
      </xdr:blipFill>
      <xdr:spPr>
        <a:xfrm>
          <a:off x="200025" y="209550"/>
          <a:ext cx="114300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219075</xdr:colOff>
      <xdr:row>1</xdr:row>
      <xdr:rowOff>19050</xdr:rowOff>
    </xdr:from>
    <xdr:to>
      <xdr:col>12</xdr:col>
      <xdr:colOff>581025</xdr:colOff>
      <xdr:row>3</xdr:row>
      <xdr:rowOff>180975</xdr:rowOff>
    </xdr:to>
    <xdr:pic>
      <xdr:nvPicPr>
        <xdr:cNvPr id="1" name="logo-image" descr="Home">
          <a:hlinkClick r:id="rId3"/>
        </xdr:cNvPr>
        <xdr:cNvPicPr preferRelativeResize="1">
          <a:picLocks noChangeAspect="1"/>
        </xdr:cNvPicPr>
      </xdr:nvPicPr>
      <xdr:blipFill>
        <a:blip r:embed="rId1"/>
        <a:stretch>
          <a:fillRect/>
        </a:stretch>
      </xdr:blipFill>
      <xdr:spPr>
        <a:xfrm>
          <a:off x="13887450" y="219075"/>
          <a:ext cx="15811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ynfemme@yahoo.fr" TargetMode="External" /><Relationship Id="rId2" Type="http://schemas.openxmlformats.org/officeDocument/2006/relationships/hyperlink" Target="mailto:mactarguen@yahoo.fr" TargetMode="External" /><Relationship Id="rId3" Type="http://schemas.openxmlformats.org/officeDocument/2006/relationships/hyperlink" Target="mailto:cheikh.syllan@gmail.com"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2:R175"/>
  <sheetViews>
    <sheetView tabSelected="1" zoomScale="80" zoomScaleNormal="80" zoomScalePageLayoutView="0" workbookViewId="0" topLeftCell="A1">
      <selection activeCell="D13" sqref="D13"/>
    </sheetView>
  </sheetViews>
  <sheetFormatPr defaultColWidth="9.140625" defaultRowHeight="15"/>
  <cols>
    <col min="1" max="1" width="2.7109375" style="1" customWidth="1"/>
    <col min="2" max="2" width="14.00390625" style="1" customWidth="1"/>
    <col min="3" max="3" width="17.28125" style="1" customWidth="1"/>
    <col min="4" max="4" width="102.28125" style="1" customWidth="1"/>
    <col min="5" max="5" width="5.140625" style="1" customWidth="1"/>
    <col min="6" max="6" width="9.140625" style="1" customWidth="1"/>
    <col min="7" max="7" width="3.7109375" style="1" customWidth="1"/>
    <col min="8" max="8" width="9.140625" style="1" customWidth="1"/>
    <col min="9" max="9" width="12.28125" style="2" customWidth="1"/>
    <col min="10" max="10" width="15.421875" style="2" hidden="1" customWidth="1"/>
    <col min="11" max="15" width="0" style="2" hidden="1" customWidth="1"/>
    <col min="16" max="17" width="9.140625" style="2" hidden="1" customWidth="1"/>
    <col min="18" max="18" width="0" style="2" hidden="1" customWidth="1"/>
    <col min="19" max="253" width="9.140625" style="1" customWidth="1"/>
    <col min="254" max="254" width="2.7109375" style="1" customWidth="1"/>
    <col min="255" max="16384" width="9.140625" style="1" customWidth="1"/>
  </cols>
  <sheetData>
    <row r="1" ht="15.75" thickBot="1"/>
    <row r="2" spans="2:7" ht="15.75" thickBot="1">
      <c r="B2" s="102"/>
      <c r="C2" s="103"/>
      <c r="D2" s="103"/>
      <c r="E2" s="103"/>
      <c r="F2" s="103"/>
      <c r="G2" s="104"/>
    </row>
    <row r="3" spans="2:7" ht="19.5" thickBot="1">
      <c r="B3" s="105"/>
      <c r="C3" s="106"/>
      <c r="D3" s="122" t="s">
        <v>268</v>
      </c>
      <c r="E3" s="106"/>
      <c r="F3" s="106"/>
      <c r="G3" s="107"/>
    </row>
    <row r="4" spans="2:7" ht="15">
      <c r="B4" s="105"/>
      <c r="C4" s="106"/>
      <c r="D4" s="106"/>
      <c r="E4" s="106"/>
      <c r="F4" s="106"/>
      <c r="G4" s="107"/>
    </row>
    <row r="5" spans="2:7" ht="15">
      <c r="B5" s="105"/>
      <c r="C5" s="106"/>
      <c r="D5" s="106"/>
      <c r="E5" s="106"/>
      <c r="F5" s="106"/>
      <c r="G5" s="107"/>
    </row>
    <row r="6" spans="2:18" s="3" customFormat="1" ht="15.75" thickBot="1">
      <c r="B6" s="67"/>
      <c r="C6" s="70"/>
      <c r="D6" s="70"/>
      <c r="E6" s="70"/>
      <c r="F6" s="70"/>
      <c r="G6" s="68"/>
      <c r="I6" s="2"/>
      <c r="J6" s="2"/>
      <c r="K6" s="2"/>
      <c r="L6" s="2"/>
      <c r="M6" s="2"/>
      <c r="N6" s="2"/>
      <c r="O6" s="2"/>
      <c r="P6" s="2"/>
      <c r="Q6" s="2"/>
      <c r="R6" s="2"/>
    </row>
    <row r="7" spans="2:18" s="3" customFormat="1" ht="30.75" customHeight="1" thickBot="1">
      <c r="B7" s="67"/>
      <c r="C7" s="108" t="s">
        <v>217</v>
      </c>
      <c r="D7" s="16" t="s">
        <v>327</v>
      </c>
      <c r="E7" s="70"/>
      <c r="F7" s="70"/>
      <c r="G7" s="68"/>
      <c r="I7" s="2"/>
      <c r="J7" s="2"/>
      <c r="K7" s="2"/>
      <c r="L7" s="2"/>
      <c r="M7" s="2"/>
      <c r="N7" s="2"/>
      <c r="O7" s="2"/>
      <c r="P7" s="2"/>
      <c r="Q7" s="2"/>
      <c r="R7" s="2"/>
    </row>
    <row r="8" spans="2:18" s="3" customFormat="1" ht="15" hidden="1">
      <c r="B8" s="105"/>
      <c r="C8" s="106"/>
      <c r="D8" s="106"/>
      <c r="E8" s="106"/>
      <c r="F8" s="106"/>
      <c r="G8" s="68"/>
      <c r="I8" s="2"/>
      <c r="J8" s="2"/>
      <c r="K8" s="2"/>
      <c r="L8" s="2"/>
      <c r="M8" s="2"/>
      <c r="N8" s="2"/>
      <c r="O8" s="2"/>
      <c r="P8" s="2"/>
      <c r="Q8" s="2"/>
      <c r="R8" s="2"/>
    </row>
    <row r="9" spans="2:18" s="3" customFormat="1" ht="15" hidden="1">
      <c r="B9" s="105"/>
      <c r="C9" s="106"/>
      <c r="D9" s="106"/>
      <c r="E9" s="106"/>
      <c r="F9" s="106"/>
      <c r="G9" s="68"/>
      <c r="I9" s="2"/>
      <c r="J9" s="2"/>
      <c r="K9" s="2"/>
      <c r="L9" s="2"/>
      <c r="M9" s="2"/>
      <c r="N9" s="2"/>
      <c r="O9" s="2"/>
      <c r="P9" s="2"/>
      <c r="Q9" s="2"/>
      <c r="R9" s="2"/>
    </row>
    <row r="10" spans="2:18" s="3" customFormat="1" ht="15" hidden="1">
      <c r="B10" s="105"/>
      <c r="C10" s="106"/>
      <c r="D10" s="106"/>
      <c r="E10" s="106"/>
      <c r="F10" s="106"/>
      <c r="G10" s="68"/>
      <c r="I10" s="2"/>
      <c r="J10" s="2"/>
      <c r="K10" s="2"/>
      <c r="L10" s="2"/>
      <c r="M10" s="2"/>
      <c r="N10" s="2"/>
      <c r="O10" s="2"/>
      <c r="P10" s="2"/>
      <c r="Q10" s="2"/>
      <c r="R10" s="2"/>
    </row>
    <row r="11" spans="2:18" s="3" customFormat="1" ht="15" hidden="1">
      <c r="B11" s="105"/>
      <c r="C11" s="106"/>
      <c r="D11" s="106"/>
      <c r="E11" s="106"/>
      <c r="F11" s="106"/>
      <c r="G11" s="68"/>
      <c r="I11" s="2"/>
      <c r="J11" s="2"/>
      <c r="K11" s="2"/>
      <c r="L11" s="2"/>
      <c r="M11" s="2"/>
      <c r="N11" s="2"/>
      <c r="O11" s="2"/>
      <c r="P11" s="2"/>
      <c r="Q11" s="2"/>
      <c r="R11" s="2"/>
    </row>
    <row r="12" spans="2:18" s="3" customFormat="1" ht="15.75" thickBot="1">
      <c r="B12" s="67"/>
      <c r="C12" s="70"/>
      <c r="D12" s="70"/>
      <c r="E12" s="70"/>
      <c r="F12" s="70"/>
      <c r="G12" s="68"/>
      <c r="I12" s="2"/>
      <c r="J12" s="2"/>
      <c r="K12" s="2"/>
      <c r="L12" s="2"/>
      <c r="M12" s="2"/>
      <c r="N12" s="2"/>
      <c r="O12" s="2"/>
      <c r="P12" s="2"/>
      <c r="Q12" s="2"/>
      <c r="R12" s="2"/>
    </row>
    <row r="13" spans="2:18" s="3" customFormat="1" ht="249.75" customHeight="1" thickBot="1">
      <c r="B13" s="67"/>
      <c r="C13" s="109" t="s">
        <v>0</v>
      </c>
      <c r="D13" s="265" t="s">
        <v>516</v>
      </c>
      <c r="E13" s="70"/>
      <c r="F13" s="70"/>
      <c r="G13" s="68"/>
      <c r="I13" s="2"/>
      <c r="J13" s="2"/>
      <c r="K13" s="2"/>
      <c r="L13" s="2"/>
      <c r="M13" s="2"/>
      <c r="N13" s="2"/>
      <c r="O13" s="2"/>
      <c r="P13" s="2"/>
      <c r="Q13" s="2"/>
      <c r="R13" s="2"/>
    </row>
    <row r="14" spans="2:18" s="3" customFormat="1" ht="15.75" thickBot="1">
      <c r="B14" s="67"/>
      <c r="C14" s="70"/>
      <c r="D14" s="70"/>
      <c r="E14" s="70"/>
      <c r="F14" s="70"/>
      <c r="G14" s="68"/>
      <c r="I14" s="2"/>
      <c r="J14" s="2" t="s">
        <v>1</v>
      </c>
      <c r="K14" s="2" t="s">
        <v>2</v>
      </c>
      <c r="L14" s="2"/>
      <c r="M14" s="2" t="s">
        <v>3</v>
      </c>
      <c r="N14" s="2" t="s">
        <v>4</v>
      </c>
      <c r="O14" s="2" t="s">
        <v>5</v>
      </c>
      <c r="P14" s="2" t="s">
        <v>6</v>
      </c>
      <c r="Q14" s="2" t="s">
        <v>7</v>
      </c>
      <c r="R14" s="2" t="s">
        <v>8</v>
      </c>
    </row>
    <row r="15" spans="2:18" s="3" customFormat="1" ht="15">
      <c r="B15" s="67"/>
      <c r="C15" s="110" t="s">
        <v>204</v>
      </c>
      <c r="D15" s="17"/>
      <c r="E15" s="70"/>
      <c r="F15" s="70"/>
      <c r="G15" s="68"/>
      <c r="I15" s="2"/>
      <c r="J15" s="4" t="s">
        <v>9</v>
      </c>
      <c r="K15" s="2" t="s">
        <v>10</v>
      </c>
      <c r="L15" s="2" t="s">
        <v>11</v>
      </c>
      <c r="M15" s="2" t="s">
        <v>12</v>
      </c>
      <c r="N15" s="2">
        <v>1</v>
      </c>
      <c r="O15" s="2">
        <v>1</v>
      </c>
      <c r="P15" s="2" t="s">
        <v>13</v>
      </c>
      <c r="Q15" s="2" t="s">
        <v>14</v>
      </c>
      <c r="R15" s="2" t="s">
        <v>15</v>
      </c>
    </row>
    <row r="16" spans="2:18" s="3" customFormat="1" ht="15">
      <c r="B16" s="67"/>
      <c r="C16" s="110" t="s">
        <v>211</v>
      </c>
      <c r="D16" s="18" t="s">
        <v>328</v>
      </c>
      <c r="E16" s="70"/>
      <c r="F16" s="70"/>
      <c r="G16" s="68"/>
      <c r="I16" s="2"/>
      <c r="J16" s="4" t="s">
        <v>16</v>
      </c>
      <c r="K16" s="2" t="s">
        <v>17</v>
      </c>
      <c r="L16" s="2" t="s">
        <v>18</v>
      </c>
      <c r="M16" s="2" t="s">
        <v>19</v>
      </c>
      <c r="N16" s="2">
        <v>2</v>
      </c>
      <c r="O16" s="2">
        <v>2</v>
      </c>
      <c r="P16" s="2" t="s">
        <v>20</v>
      </c>
      <c r="Q16" s="2" t="s">
        <v>21</v>
      </c>
      <c r="R16" s="2" t="s">
        <v>22</v>
      </c>
    </row>
    <row r="17" spans="2:18" s="3" customFormat="1" ht="15">
      <c r="B17" s="67"/>
      <c r="C17" s="110" t="s">
        <v>210</v>
      </c>
      <c r="D17" s="18" t="s">
        <v>329</v>
      </c>
      <c r="E17" s="70"/>
      <c r="F17" s="70"/>
      <c r="G17" s="68"/>
      <c r="I17" s="2"/>
      <c r="J17" s="4" t="s">
        <v>23</v>
      </c>
      <c r="K17" s="2" t="s">
        <v>24</v>
      </c>
      <c r="L17" s="2"/>
      <c r="M17" s="2" t="s">
        <v>25</v>
      </c>
      <c r="N17" s="2">
        <v>3</v>
      </c>
      <c r="O17" s="2">
        <v>3</v>
      </c>
      <c r="P17" s="2" t="s">
        <v>26</v>
      </c>
      <c r="Q17" s="2" t="s">
        <v>27</v>
      </c>
      <c r="R17" s="2" t="s">
        <v>28</v>
      </c>
    </row>
    <row r="18" spans="2:18" s="3" customFormat="1" ht="15">
      <c r="B18" s="111"/>
      <c r="C18" s="109" t="s">
        <v>205</v>
      </c>
      <c r="D18" s="19" t="s">
        <v>161</v>
      </c>
      <c r="E18" s="70"/>
      <c r="F18" s="70"/>
      <c r="G18" s="68"/>
      <c r="I18" s="2"/>
      <c r="J18" s="4" t="s">
        <v>29</v>
      </c>
      <c r="K18" s="2"/>
      <c r="L18" s="2"/>
      <c r="M18" s="2" t="s">
        <v>30</v>
      </c>
      <c r="N18" s="2">
        <v>5</v>
      </c>
      <c r="O18" s="2">
        <v>5</v>
      </c>
      <c r="P18" s="2" t="s">
        <v>31</v>
      </c>
      <c r="Q18" s="2" t="s">
        <v>32</v>
      </c>
      <c r="R18" s="2" t="s">
        <v>33</v>
      </c>
    </row>
    <row r="19" spans="2:18" s="3" customFormat="1" ht="44.25" customHeight="1" thickBot="1">
      <c r="B19" s="275" t="s">
        <v>206</v>
      </c>
      <c r="C19" s="276"/>
      <c r="D19" s="20" t="s">
        <v>161</v>
      </c>
      <c r="E19" s="70"/>
      <c r="F19" s="70"/>
      <c r="G19" s="68"/>
      <c r="I19" s="2"/>
      <c r="J19" s="4" t="s">
        <v>34</v>
      </c>
      <c r="K19" s="2"/>
      <c r="L19" s="2"/>
      <c r="M19" s="2" t="s">
        <v>35</v>
      </c>
      <c r="N19" s="2"/>
      <c r="O19" s="2"/>
      <c r="P19" s="2"/>
      <c r="Q19" s="2" t="s">
        <v>36</v>
      </c>
      <c r="R19" s="2" t="s">
        <v>37</v>
      </c>
    </row>
    <row r="20" spans="2:16" s="3" customFormat="1" ht="15">
      <c r="B20" s="67"/>
      <c r="C20" s="109"/>
      <c r="D20" s="70"/>
      <c r="E20" s="70"/>
      <c r="F20" s="70"/>
      <c r="G20" s="107"/>
      <c r="H20" s="4"/>
      <c r="I20" s="2"/>
      <c r="J20" s="2"/>
      <c r="L20" s="2"/>
      <c r="M20" s="2"/>
      <c r="N20" s="2"/>
      <c r="O20" s="2" t="s">
        <v>38</v>
      </c>
      <c r="P20" s="2" t="s">
        <v>39</v>
      </c>
    </row>
    <row r="21" spans="2:16" s="3" customFormat="1" ht="15">
      <c r="B21" s="67"/>
      <c r="C21" s="112" t="s">
        <v>209</v>
      </c>
      <c r="D21" s="70"/>
      <c r="E21" s="70"/>
      <c r="F21" s="70"/>
      <c r="G21" s="107"/>
      <c r="H21" s="4"/>
      <c r="I21" s="2"/>
      <c r="J21" s="2"/>
      <c r="L21" s="2"/>
      <c r="M21" s="2"/>
      <c r="N21" s="2"/>
      <c r="O21" s="2" t="s">
        <v>40</v>
      </c>
      <c r="P21" s="2" t="s">
        <v>41</v>
      </c>
    </row>
    <row r="22" spans="2:18" s="3" customFormat="1" ht="15.75" thickBot="1">
      <c r="B22" s="67"/>
      <c r="C22" s="113" t="s">
        <v>213</v>
      </c>
      <c r="D22" s="70"/>
      <c r="E22" s="114"/>
      <c r="F22" s="70"/>
      <c r="G22" s="68"/>
      <c r="I22" s="2"/>
      <c r="J22" s="4" t="s">
        <v>42</v>
      </c>
      <c r="K22" s="2"/>
      <c r="L22" s="2"/>
      <c r="N22" s="2"/>
      <c r="O22" s="2"/>
      <c r="P22" s="2"/>
      <c r="Q22" s="2" t="s">
        <v>43</v>
      </c>
      <c r="R22" s="2" t="s">
        <v>44</v>
      </c>
    </row>
    <row r="23" spans="2:17" s="3" customFormat="1" ht="15">
      <c r="B23" s="67"/>
      <c r="C23" s="110" t="s">
        <v>212</v>
      </c>
      <c r="D23" s="21" t="s">
        <v>330</v>
      </c>
      <c r="E23" s="70"/>
      <c r="F23" s="70"/>
      <c r="G23" s="68"/>
      <c r="H23" s="2"/>
      <c r="I23" s="4"/>
      <c r="J23" s="2"/>
      <c r="K23" s="2"/>
      <c r="M23" s="2"/>
      <c r="N23" s="2"/>
      <c r="O23" s="2"/>
      <c r="P23" s="2" t="s">
        <v>45</v>
      </c>
      <c r="Q23" s="2" t="s">
        <v>46</v>
      </c>
    </row>
    <row r="24" spans="2:17" s="3" customFormat="1" ht="15">
      <c r="B24" s="67"/>
      <c r="C24" s="110" t="s">
        <v>214</v>
      </c>
      <c r="D24" s="22" t="s">
        <v>331</v>
      </c>
      <c r="E24" s="70"/>
      <c r="F24" s="70"/>
      <c r="G24" s="68"/>
      <c r="H24" s="2"/>
      <c r="I24" s="4"/>
      <c r="J24" s="2"/>
      <c r="K24" s="2"/>
      <c r="M24" s="2"/>
      <c r="N24" s="2"/>
      <c r="O24" s="2"/>
      <c r="P24" s="2" t="s">
        <v>47</v>
      </c>
      <c r="Q24" s="2" t="s">
        <v>48</v>
      </c>
    </row>
    <row r="25" spans="2:17" s="3" customFormat="1" ht="15">
      <c r="B25" s="67"/>
      <c r="C25" s="110" t="s">
        <v>215</v>
      </c>
      <c r="D25" s="22"/>
      <c r="E25" s="70"/>
      <c r="F25" s="70"/>
      <c r="G25" s="115"/>
      <c r="H25" s="2"/>
      <c r="I25" s="4"/>
      <c r="J25" s="2"/>
      <c r="K25" s="2"/>
      <c r="L25" s="2"/>
      <c r="M25" s="2"/>
      <c r="N25" s="2"/>
      <c r="O25" s="2"/>
      <c r="P25" s="2"/>
      <c r="Q25" s="2"/>
    </row>
    <row r="26" spans="2:17" s="3" customFormat="1" ht="15.75" thickBot="1">
      <c r="B26" s="67"/>
      <c r="C26" s="110" t="s">
        <v>216</v>
      </c>
      <c r="D26" s="266" t="s">
        <v>332</v>
      </c>
      <c r="E26" s="70"/>
      <c r="F26" s="70"/>
      <c r="G26" s="68"/>
      <c r="H26" s="2"/>
      <c r="I26" s="4"/>
      <c r="J26" s="2"/>
      <c r="K26" s="2"/>
      <c r="L26" s="2"/>
      <c r="M26" s="2"/>
      <c r="N26" s="2"/>
      <c r="O26" s="2"/>
      <c r="P26" s="2"/>
      <c r="Q26" s="2"/>
    </row>
    <row r="27" spans="2:17" s="3" customFormat="1" ht="15">
      <c r="B27" s="67"/>
      <c r="C27" s="70"/>
      <c r="D27" s="116"/>
      <c r="E27" s="70"/>
      <c r="F27" s="70"/>
      <c r="G27" s="68"/>
      <c r="H27" s="2"/>
      <c r="I27" s="4"/>
      <c r="J27" s="2"/>
      <c r="K27" s="2"/>
      <c r="L27" s="2"/>
      <c r="M27" s="2"/>
      <c r="N27" s="2"/>
      <c r="O27" s="2"/>
      <c r="P27" s="2"/>
      <c r="Q27" s="2"/>
    </row>
    <row r="28" spans="2:18" s="3" customFormat="1" ht="15.75" thickBot="1">
      <c r="B28" s="67"/>
      <c r="C28" s="70"/>
      <c r="D28" s="117" t="s">
        <v>49</v>
      </c>
      <c r="E28" s="70"/>
      <c r="F28" s="70"/>
      <c r="G28" s="68"/>
      <c r="I28" s="2"/>
      <c r="J28" s="4" t="s">
        <v>50</v>
      </c>
      <c r="K28" s="2"/>
      <c r="L28" s="2"/>
      <c r="M28" s="2"/>
      <c r="N28" s="2"/>
      <c r="O28" s="2"/>
      <c r="P28" s="2"/>
      <c r="Q28" s="2"/>
      <c r="R28" s="2"/>
    </row>
    <row r="29" spans="2:18" s="3" customFormat="1" ht="79.5" customHeight="1" thickBot="1">
      <c r="B29" s="67"/>
      <c r="C29" s="70"/>
      <c r="D29" s="23"/>
      <c r="E29" s="70"/>
      <c r="F29" s="70"/>
      <c r="G29" s="68"/>
      <c r="H29" s="5"/>
      <c r="I29" s="2"/>
      <c r="J29" s="4" t="s">
        <v>51</v>
      </c>
      <c r="K29" s="2"/>
      <c r="L29" s="2"/>
      <c r="M29" s="2"/>
      <c r="N29" s="2"/>
      <c r="O29" s="2"/>
      <c r="P29" s="2"/>
      <c r="Q29" s="2"/>
      <c r="R29" s="2"/>
    </row>
    <row r="30" spans="2:18" s="3" customFormat="1" ht="15.75" thickBot="1">
      <c r="B30" s="67"/>
      <c r="C30" s="117" t="s">
        <v>52</v>
      </c>
      <c r="D30" s="70"/>
      <c r="E30" s="70"/>
      <c r="F30" s="70"/>
      <c r="G30" s="68"/>
      <c r="I30" s="2"/>
      <c r="J30" s="4" t="s">
        <v>53</v>
      </c>
      <c r="K30" s="2"/>
      <c r="L30" s="2"/>
      <c r="M30" s="2"/>
      <c r="N30" s="2"/>
      <c r="O30" s="2"/>
      <c r="P30" s="2"/>
      <c r="Q30" s="2"/>
      <c r="R30" s="2"/>
    </row>
    <row r="31" spans="2:18" s="3" customFormat="1" ht="17.25" customHeight="1" thickBot="1">
      <c r="B31" s="67"/>
      <c r="C31" s="70"/>
      <c r="D31" s="23"/>
      <c r="E31" s="70"/>
      <c r="F31" s="70"/>
      <c r="G31" s="68"/>
      <c r="I31" s="2"/>
      <c r="J31" s="4" t="s">
        <v>54</v>
      </c>
      <c r="K31" s="2"/>
      <c r="L31" s="2"/>
      <c r="M31" s="2"/>
      <c r="N31" s="2"/>
      <c r="O31" s="2"/>
      <c r="P31" s="2"/>
      <c r="Q31" s="2"/>
      <c r="R31" s="2"/>
    </row>
    <row r="32" spans="2:18" s="3" customFormat="1" ht="15">
      <c r="B32" s="67"/>
      <c r="C32" s="70"/>
      <c r="D32" s="70"/>
      <c r="E32" s="70"/>
      <c r="F32" s="70"/>
      <c r="G32" s="68"/>
      <c r="H32" s="5"/>
      <c r="I32" s="2"/>
      <c r="J32" s="4" t="s">
        <v>55</v>
      </c>
      <c r="K32" s="2"/>
      <c r="L32" s="2"/>
      <c r="M32" s="2"/>
      <c r="N32" s="2"/>
      <c r="O32" s="2"/>
      <c r="P32" s="2"/>
      <c r="Q32" s="2"/>
      <c r="R32" s="2"/>
    </row>
    <row r="33" spans="2:18" s="3" customFormat="1" ht="15">
      <c r="B33" s="67"/>
      <c r="C33" s="118" t="s">
        <v>56</v>
      </c>
      <c r="D33" s="70"/>
      <c r="E33" s="70"/>
      <c r="F33" s="70"/>
      <c r="G33" s="68"/>
      <c r="I33" s="2"/>
      <c r="J33" s="4" t="s">
        <v>57</v>
      </c>
      <c r="K33" s="2"/>
      <c r="L33" s="2"/>
      <c r="M33" s="2"/>
      <c r="N33" s="2"/>
      <c r="O33" s="2"/>
      <c r="P33" s="2"/>
      <c r="Q33" s="2"/>
      <c r="R33" s="2"/>
    </row>
    <row r="34" spans="2:18" s="3" customFormat="1" ht="15.75" thickBot="1">
      <c r="B34" s="67"/>
      <c r="C34" s="119" t="s">
        <v>58</v>
      </c>
      <c r="D34" s="70"/>
      <c r="E34" s="70"/>
      <c r="F34" s="70"/>
      <c r="G34" s="68"/>
      <c r="I34" s="2"/>
      <c r="J34" s="4" t="s">
        <v>59</v>
      </c>
      <c r="K34" s="2"/>
      <c r="L34" s="2"/>
      <c r="M34" s="2"/>
      <c r="N34" s="2"/>
      <c r="O34" s="2"/>
      <c r="P34" s="2"/>
      <c r="Q34" s="2"/>
      <c r="R34" s="2"/>
    </row>
    <row r="35" spans="2:18" s="3" customFormat="1" ht="15">
      <c r="B35" s="67"/>
      <c r="C35" s="120" t="s">
        <v>60</v>
      </c>
      <c r="D35" s="24"/>
      <c r="E35" s="70"/>
      <c r="F35" s="70"/>
      <c r="G35" s="68"/>
      <c r="I35" s="2"/>
      <c r="J35" s="4" t="s">
        <v>61</v>
      </c>
      <c r="K35" s="2"/>
      <c r="L35" s="2"/>
      <c r="M35" s="2"/>
      <c r="N35" s="2"/>
      <c r="O35" s="2"/>
      <c r="P35" s="2"/>
      <c r="Q35" s="2"/>
      <c r="R35" s="2"/>
    </row>
    <row r="36" spans="2:18" s="3" customFormat="1" ht="15">
      <c r="B36" s="67"/>
      <c r="C36" s="120" t="s">
        <v>62</v>
      </c>
      <c r="D36" s="195"/>
      <c r="E36" s="70"/>
      <c r="F36" s="70"/>
      <c r="G36" s="68"/>
      <c r="I36" s="2"/>
      <c r="J36" s="4" t="s">
        <v>63</v>
      </c>
      <c r="K36" s="2"/>
      <c r="L36" s="2"/>
      <c r="M36" s="2"/>
      <c r="N36" s="2"/>
      <c r="O36" s="2"/>
      <c r="P36" s="2"/>
      <c r="Q36" s="2"/>
      <c r="R36" s="2"/>
    </row>
    <row r="37" spans="2:18" s="3" customFormat="1" ht="15.75" thickBot="1">
      <c r="B37" s="67"/>
      <c r="C37" s="120" t="s">
        <v>64</v>
      </c>
      <c r="D37" s="196"/>
      <c r="E37" s="70"/>
      <c r="F37" s="70"/>
      <c r="G37" s="68"/>
      <c r="I37" s="2"/>
      <c r="J37" s="4" t="s">
        <v>65</v>
      </c>
      <c r="K37" s="2"/>
      <c r="L37" s="2"/>
      <c r="M37" s="2"/>
      <c r="N37" s="2"/>
      <c r="O37" s="2"/>
      <c r="P37" s="2"/>
      <c r="Q37" s="2"/>
      <c r="R37" s="2"/>
    </row>
    <row r="38" spans="2:18" s="3" customFormat="1" ht="15" customHeight="1" thickBot="1">
      <c r="B38" s="67"/>
      <c r="C38" s="117" t="s">
        <v>208</v>
      </c>
      <c r="D38" s="70"/>
      <c r="E38" s="70"/>
      <c r="F38" s="70"/>
      <c r="G38" s="68"/>
      <c r="I38" s="2"/>
      <c r="J38" s="4" t="s">
        <v>66</v>
      </c>
      <c r="K38" s="2"/>
      <c r="L38" s="2"/>
      <c r="M38" s="2"/>
      <c r="N38" s="2"/>
      <c r="O38" s="2"/>
      <c r="P38" s="2"/>
      <c r="Q38" s="2"/>
      <c r="R38" s="2"/>
    </row>
    <row r="39" spans="2:18" s="3" customFormat="1" ht="15">
      <c r="B39" s="67"/>
      <c r="C39" s="120" t="s">
        <v>60</v>
      </c>
      <c r="D39" s="24" t="s">
        <v>403</v>
      </c>
      <c r="E39" s="70"/>
      <c r="F39" s="70"/>
      <c r="G39" s="68"/>
      <c r="I39" s="2"/>
      <c r="J39" s="4" t="s">
        <v>67</v>
      </c>
      <c r="K39" s="2"/>
      <c r="L39" s="2"/>
      <c r="M39" s="2"/>
      <c r="N39" s="2"/>
      <c r="O39" s="2"/>
      <c r="P39" s="2"/>
      <c r="Q39" s="2"/>
      <c r="R39" s="2"/>
    </row>
    <row r="40" spans="2:18" s="3" customFormat="1" ht="15">
      <c r="B40" s="67"/>
      <c r="C40" s="120" t="s">
        <v>62</v>
      </c>
      <c r="D40" s="248" t="s">
        <v>404</v>
      </c>
      <c r="E40" s="70"/>
      <c r="F40" s="70"/>
      <c r="G40" s="68"/>
      <c r="I40" s="2"/>
      <c r="J40" s="4" t="s">
        <v>68</v>
      </c>
      <c r="K40" s="2"/>
      <c r="L40" s="2"/>
      <c r="M40" s="2"/>
      <c r="N40" s="2"/>
      <c r="O40" s="2"/>
      <c r="P40" s="2"/>
      <c r="Q40" s="2"/>
      <c r="R40" s="2"/>
    </row>
    <row r="41" spans="2:18" s="3" customFormat="1" ht="15.75" thickBot="1">
      <c r="B41" s="67"/>
      <c r="C41" s="120" t="s">
        <v>64</v>
      </c>
      <c r="D41" s="249">
        <v>40388</v>
      </c>
      <c r="E41" s="70"/>
      <c r="F41" s="70"/>
      <c r="G41" s="68"/>
      <c r="I41" s="2"/>
      <c r="J41" s="4" t="s">
        <v>69</v>
      </c>
      <c r="K41" s="2"/>
      <c r="L41" s="2"/>
      <c r="M41" s="2"/>
      <c r="N41" s="2"/>
      <c r="O41" s="2"/>
      <c r="P41" s="2"/>
      <c r="Q41" s="2"/>
      <c r="R41" s="2"/>
    </row>
    <row r="42" spans="2:18" s="3" customFormat="1" ht="15.75" thickBot="1">
      <c r="B42" s="67"/>
      <c r="C42" s="117" t="s">
        <v>207</v>
      </c>
      <c r="D42" s="85"/>
      <c r="E42" s="70"/>
      <c r="F42" s="70"/>
      <c r="G42" s="68"/>
      <c r="I42"/>
      <c r="J42" s="4" t="s">
        <v>70</v>
      </c>
      <c r="K42" s="2"/>
      <c r="L42" s="2"/>
      <c r="M42" s="2"/>
      <c r="N42" s="2"/>
      <c r="O42" s="2"/>
      <c r="P42" s="2"/>
      <c r="Q42" s="2"/>
      <c r="R42" s="2"/>
    </row>
    <row r="43" spans="2:18" s="3" customFormat="1" ht="15">
      <c r="B43" s="67"/>
      <c r="C43" s="120" t="s">
        <v>60</v>
      </c>
      <c r="D43" s="250" t="s">
        <v>333</v>
      </c>
      <c r="E43" s="70"/>
      <c r="F43" s="70"/>
      <c r="G43" s="68"/>
      <c r="I43"/>
      <c r="J43" s="4" t="s">
        <v>71</v>
      </c>
      <c r="K43" s="2"/>
      <c r="L43" s="2"/>
      <c r="M43" s="2"/>
      <c r="N43" s="2"/>
      <c r="O43" s="2"/>
      <c r="P43" s="2"/>
      <c r="Q43" s="2"/>
      <c r="R43" s="2"/>
    </row>
    <row r="44" spans="2:18" s="3" customFormat="1" ht="15">
      <c r="B44" s="67"/>
      <c r="C44" s="120" t="s">
        <v>62</v>
      </c>
      <c r="D44" s="248" t="s">
        <v>441</v>
      </c>
      <c r="E44" s="70"/>
      <c r="F44" s="70"/>
      <c r="G44" s="68"/>
      <c r="I44"/>
      <c r="J44" s="4" t="s">
        <v>72</v>
      </c>
      <c r="K44" s="2"/>
      <c r="L44" s="2"/>
      <c r="M44" s="2"/>
      <c r="N44" s="2"/>
      <c r="O44" s="2"/>
      <c r="P44" s="2"/>
      <c r="Q44" s="2"/>
      <c r="R44" s="2"/>
    </row>
    <row r="45" spans="1:10" ht="15.75" thickBot="1">
      <c r="A45" s="3"/>
      <c r="B45" s="67"/>
      <c r="C45" s="120" t="s">
        <v>64</v>
      </c>
      <c r="D45" s="249">
        <v>40547</v>
      </c>
      <c r="E45" s="70"/>
      <c r="F45" s="70"/>
      <c r="G45" s="68"/>
      <c r="J45" s="4" t="s">
        <v>73</v>
      </c>
    </row>
    <row r="46" spans="2:10" ht="15.75" thickBot="1">
      <c r="B46" s="67"/>
      <c r="C46" s="117" t="s">
        <v>207</v>
      </c>
      <c r="D46" s="85"/>
      <c r="E46" s="70"/>
      <c r="F46" s="70"/>
      <c r="G46" s="68"/>
      <c r="J46" s="4" t="s">
        <v>74</v>
      </c>
    </row>
    <row r="47" spans="2:10" ht="15">
      <c r="B47" s="67"/>
      <c r="C47" s="120" t="s">
        <v>60</v>
      </c>
      <c r="D47" s="250" t="s">
        <v>334</v>
      </c>
      <c r="E47" s="70"/>
      <c r="F47" s="70"/>
      <c r="G47" s="68"/>
      <c r="J47" s="4" t="s">
        <v>75</v>
      </c>
    </row>
    <row r="48" spans="2:10" ht="15">
      <c r="B48" s="67"/>
      <c r="C48" s="120" t="s">
        <v>62</v>
      </c>
      <c r="D48" s="251" t="s">
        <v>335</v>
      </c>
      <c r="E48" s="70"/>
      <c r="F48" s="70"/>
      <c r="G48" s="68"/>
      <c r="J48" s="4" t="s">
        <v>76</v>
      </c>
    </row>
    <row r="49" spans="2:10" ht="15.75" thickBot="1">
      <c r="B49" s="67"/>
      <c r="C49" s="120" t="s">
        <v>64</v>
      </c>
      <c r="D49" s="249">
        <v>40548</v>
      </c>
      <c r="E49" s="70"/>
      <c r="F49" s="70"/>
      <c r="G49" s="68"/>
      <c r="J49" s="4" t="s">
        <v>77</v>
      </c>
    </row>
    <row r="50" spans="2:10" ht="15.75" thickBot="1">
      <c r="B50" s="67"/>
      <c r="C50" s="117" t="s">
        <v>207</v>
      </c>
      <c r="D50" s="85"/>
      <c r="E50" s="70"/>
      <c r="F50" s="70"/>
      <c r="G50" s="68"/>
      <c r="J50" s="4" t="s">
        <v>78</v>
      </c>
    </row>
    <row r="51" spans="2:10" ht="15">
      <c r="B51" s="67"/>
      <c r="C51" s="120" t="s">
        <v>60</v>
      </c>
      <c r="D51" s="250" t="s">
        <v>336</v>
      </c>
      <c r="E51" s="70"/>
      <c r="F51" s="70"/>
      <c r="G51" s="68"/>
      <c r="J51" s="4" t="s">
        <v>79</v>
      </c>
    </row>
    <row r="52" spans="2:10" ht="15">
      <c r="B52" s="67"/>
      <c r="C52" s="120" t="s">
        <v>62</v>
      </c>
      <c r="D52" s="248" t="s">
        <v>337</v>
      </c>
      <c r="E52" s="70"/>
      <c r="F52" s="70"/>
      <c r="G52" s="68"/>
      <c r="J52" s="4" t="s">
        <v>80</v>
      </c>
    </row>
    <row r="53" spans="2:10" ht="15.75" thickBot="1">
      <c r="B53" s="67"/>
      <c r="C53" s="120" t="s">
        <v>64</v>
      </c>
      <c r="D53" s="249">
        <v>40553</v>
      </c>
      <c r="E53" s="70"/>
      <c r="F53" s="70"/>
      <c r="G53" s="68"/>
      <c r="J53" s="4" t="s">
        <v>81</v>
      </c>
    </row>
    <row r="54" spans="2:10" ht="15.75" thickBot="1">
      <c r="B54" s="67"/>
      <c r="C54" s="117" t="s">
        <v>207</v>
      </c>
      <c r="D54" s="70"/>
      <c r="E54" s="70"/>
      <c r="F54" s="70"/>
      <c r="G54" s="68"/>
      <c r="J54" s="4" t="s">
        <v>82</v>
      </c>
    </row>
    <row r="55" spans="2:10" ht="15">
      <c r="B55" s="67"/>
      <c r="C55" s="120" t="s">
        <v>60</v>
      </c>
      <c r="D55" s="24"/>
      <c r="E55" s="70"/>
      <c r="F55" s="70"/>
      <c r="G55" s="68"/>
      <c r="J55" s="4" t="s">
        <v>83</v>
      </c>
    </row>
    <row r="56" spans="2:10" ht="15">
      <c r="B56" s="67"/>
      <c r="C56" s="120" t="s">
        <v>62</v>
      </c>
      <c r="D56" s="19"/>
      <c r="E56" s="70"/>
      <c r="F56" s="70"/>
      <c r="G56" s="68"/>
      <c r="J56" s="4" t="s">
        <v>84</v>
      </c>
    </row>
    <row r="57" spans="2:10" ht="15.75" thickBot="1">
      <c r="B57" s="67"/>
      <c r="C57" s="120" t="s">
        <v>64</v>
      </c>
      <c r="D57" s="25"/>
      <c r="E57" s="70"/>
      <c r="F57" s="70"/>
      <c r="G57" s="68"/>
      <c r="J57" s="4" t="s">
        <v>85</v>
      </c>
    </row>
    <row r="58" spans="2:10" ht="15.75" thickBot="1">
      <c r="B58" s="79"/>
      <c r="C58" s="121"/>
      <c r="D58" s="121"/>
      <c r="E58" s="121"/>
      <c r="F58" s="121"/>
      <c r="G58" s="82"/>
      <c r="J58" s="4" t="s">
        <v>86</v>
      </c>
    </row>
    <row r="59" ht="15">
      <c r="J59" s="4" t="s">
        <v>87</v>
      </c>
    </row>
    <row r="60" ht="15">
      <c r="J60" s="4" t="s">
        <v>88</v>
      </c>
    </row>
    <row r="61" ht="15">
      <c r="J61" s="4" t="s">
        <v>89</v>
      </c>
    </row>
    <row r="62" ht="15">
      <c r="J62" s="4" t="s">
        <v>90</v>
      </c>
    </row>
    <row r="63" ht="15">
      <c r="J63" s="4" t="s">
        <v>91</v>
      </c>
    </row>
    <row r="64" ht="15">
      <c r="J64" s="4" t="s">
        <v>92</v>
      </c>
    </row>
    <row r="65" ht="15">
      <c r="J65" s="4" t="s">
        <v>93</v>
      </c>
    </row>
    <row r="66" ht="15">
      <c r="J66" s="4" t="s">
        <v>94</v>
      </c>
    </row>
    <row r="67" ht="15">
      <c r="J67" s="4" t="s">
        <v>95</v>
      </c>
    </row>
    <row r="68" ht="15">
      <c r="J68" s="4" t="s">
        <v>96</v>
      </c>
    </row>
    <row r="69" ht="15">
      <c r="J69" s="4" t="s">
        <v>97</v>
      </c>
    </row>
    <row r="70" ht="15">
      <c r="J70" s="4" t="s">
        <v>98</v>
      </c>
    </row>
    <row r="71" ht="15">
      <c r="J71" s="4" t="s">
        <v>99</v>
      </c>
    </row>
    <row r="72" ht="15">
      <c r="J72" s="4" t="s">
        <v>100</v>
      </c>
    </row>
    <row r="73" ht="15">
      <c r="J73" s="4" t="s">
        <v>101</v>
      </c>
    </row>
    <row r="74" ht="15">
      <c r="J74" s="4" t="s">
        <v>102</v>
      </c>
    </row>
    <row r="75" ht="15">
      <c r="J75" s="4" t="s">
        <v>103</v>
      </c>
    </row>
    <row r="76" ht="15">
      <c r="J76" s="4" t="s">
        <v>104</v>
      </c>
    </row>
    <row r="77" ht="15">
      <c r="J77" s="4" t="s">
        <v>105</v>
      </c>
    </row>
    <row r="78" ht="15">
      <c r="J78" s="4" t="s">
        <v>106</v>
      </c>
    </row>
    <row r="79" ht="15">
      <c r="J79" s="4" t="s">
        <v>107</v>
      </c>
    </row>
    <row r="80" ht="15">
      <c r="J80" s="4" t="s">
        <v>108</v>
      </c>
    </row>
    <row r="81" ht="15">
      <c r="J81" s="4" t="s">
        <v>109</v>
      </c>
    </row>
    <row r="82" ht="15">
      <c r="J82" s="4" t="s">
        <v>110</v>
      </c>
    </row>
    <row r="83" ht="15">
      <c r="J83" s="4" t="s">
        <v>111</v>
      </c>
    </row>
    <row r="84" ht="15">
      <c r="J84" s="4" t="s">
        <v>112</v>
      </c>
    </row>
    <row r="85" ht="15">
      <c r="J85" s="4" t="s">
        <v>113</v>
      </c>
    </row>
    <row r="86" ht="15">
      <c r="J86" s="4" t="s">
        <v>114</v>
      </c>
    </row>
    <row r="87" ht="15">
      <c r="J87" s="4" t="s">
        <v>115</v>
      </c>
    </row>
    <row r="88" ht="15">
      <c r="J88" s="4" t="s">
        <v>116</v>
      </c>
    </row>
    <row r="89" ht="15">
      <c r="J89" s="4" t="s">
        <v>117</v>
      </c>
    </row>
    <row r="90" ht="15">
      <c r="J90" s="4" t="s">
        <v>118</v>
      </c>
    </row>
    <row r="91" ht="15">
      <c r="J91" s="4" t="s">
        <v>119</v>
      </c>
    </row>
    <row r="92" ht="15">
      <c r="J92" s="4" t="s">
        <v>120</v>
      </c>
    </row>
    <row r="93" ht="15">
      <c r="J93" s="4" t="s">
        <v>121</v>
      </c>
    </row>
    <row r="94" ht="15">
      <c r="J94" s="4" t="s">
        <v>122</v>
      </c>
    </row>
    <row r="95" ht="15">
      <c r="J95" s="4" t="s">
        <v>123</v>
      </c>
    </row>
    <row r="96" ht="15">
      <c r="J96" s="4" t="s">
        <v>124</v>
      </c>
    </row>
    <row r="97" ht="15">
      <c r="J97" s="4" t="s">
        <v>125</v>
      </c>
    </row>
    <row r="98" ht="15">
      <c r="J98" s="4" t="s">
        <v>126</v>
      </c>
    </row>
    <row r="99" ht="15">
      <c r="J99" s="4" t="s">
        <v>127</v>
      </c>
    </row>
    <row r="100" ht="15">
      <c r="J100" s="4" t="s">
        <v>128</v>
      </c>
    </row>
    <row r="101" ht="15">
      <c r="J101" s="4" t="s">
        <v>129</v>
      </c>
    </row>
    <row r="102" ht="15">
      <c r="J102" s="4" t="s">
        <v>130</v>
      </c>
    </row>
    <row r="103" ht="15">
      <c r="J103" s="4" t="s">
        <v>131</v>
      </c>
    </row>
    <row r="104" ht="15">
      <c r="J104" s="4" t="s">
        <v>132</v>
      </c>
    </row>
    <row r="105" ht="15">
      <c r="J105" s="4" t="s">
        <v>133</v>
      </c>
    </row>
    <row r="106" ht="15">
      <c r="J106" s="4" t="s">
        <v>134</v>
      </c>
    </row>
    <row r="107" ht="15">
      <c r="J107" s="4" t="s">
        <v>135</v>
      </c>
    </row>
    <row r="108" ht="15">
      <c r="J108" s="4" t="s">
        <v>136</v>
      </c>
    </row>
    <row r="109" ht="15">
      <c r="J109" s="4" t="s">
        <v>137</v>
      </c>
    </row>
    <row r="110" ht="15">
      <c r="J110" s="4" t="s">
        <v>138</v>
      </c>
    </row>
    <row r="111" ht="15">
      <c r="J111" s="4" t="s">
        <v>139</v>
      </c>
    </row>
    <row r="112" ht="15">
      <c r="J112" s="4" t="s">
        <v>140</v>
      </c>
    </row>
    <row r="113" ht="15">
      <c r="J113" s="4" t="s">
        <v>141</v>
      </c>
    </row>
    <row r="114" ht="15">
      <c r="J114" s="4" t="s">
        <v>142</v>
      </c>
    </row>
    <row r="115" ht="15">
      <c r="J115" s="4" t="s">
        <v>143</v>
      </c>
    </row>
    <row r="116" ht="15">
      <c r="J116" s="4" t="s">
        <v>144</v>
      </c>
    </row>
    <row r="117" ht="15">
      <c r="J117" s="4" t="s">
        <v>145</v>
      </c>
    </row>
    <row r="118" ht="15">
      <c r="J118" s="4" t="s">
        <v>146</v>
      </c>
    </row>
    <row r="119" ht="15">
      <c r="J119" s="4" t="s">
        <v>147</v>
      </c>
    </row>
    <row r="120" ht="15">
      <c r="J120" s="4" t="s">
        <v>148</v>
      </c>
    </row>
    <row r="121" ht="15">
      <c r="J121" s="4" t="s">
        <v>149</v>
      </c>
    </row>
    <row r="122" ht="15">
      <c r="J122" s="4" t="s">
        <v>150</v>
      </c>
    </row>
    <row r="123" ht="15">
      <c r="J123" s="4" t="s">
        <v>151</v>
      </c>
    </row>
    <row r="124" ht="15">
      <c r="J124" s="4" t="s">
        <v>152</v>
      </c>
    </row>
    <row r="125" ht="15">
      <c r="J125" s="4" t="s">
        <v>153</v>
      </c>
    </row>
    <row r="126" ht="15">
      <c r="J126" s="4" t="s">
        <v>154</v>
      </c>
    </row>
    <row r="127" ht="15">
      <c r="J127" s="4" t="s">
        <v>155</v>
      </c>
    </row>
    <row r="128" ht="15">
      <c r="J128" s="4" t="s">
        <v>156</v>
      </c>
    </row>
    <row r="129" ht="15">
      <c r="J129" s="4" t="s">
        <v>157</v>
      </c>
    </row>
    <row r="130" ht="15">
      <c r="J130" s="4" t="s">
        <v>158</v>
      </c>
    </row>
    <row r="131" ht="15">
      <c r="J131" s="4" t="s">
        <v>159</v>
      </c>
    </row>
    <row r="132" ht="15">
      <c r="J132" s="4" t="s">
        <v>160</v>
      </c>
    </row>
    <row r="133" ht="15">
      <c r="J133" s="4" t="s">
        <v>161</v>
      </c>
    </row>
    <row r="134" ht="15">
      <c r="J134" s="4" t="s">
        <v>162</v>
      </c>
    </row>
    <row r="135" ht="15">
      <c r="J135" s="4" t="s">
        <v>163</v>
      </c>
    </row>
    <row r="136" ht="15">
      <c r="J136" s="4" t="s">
        <v>164</v>
      </c>
    </row>
    <row r="137" ht="15">
      <c r="J137" s="4" t="s">
        <v>165</v>
      </c>
    </row>
    <row r="138" ht="15">
      <c r="J138" s="4" t="s">
        <v>166</v>
      </c>
    </row>
    <row r="139" ht="15">
      <c r="J139" s="4" t="s">
        <v>167</v>
      </c>
    </row>
    <row r="140" ht="15">
      <c r="J140" s="4" t="s">
        <v>168</v>
      </c>
    </row>
    <row r="141" ht="15">
      <c r="J141" s="4" t="s">
        <v>169</v>
      </c>
    </row>
    <row r="142" ht="15">
      <c r="J142" s="4" t="s">
        <v>170</v>
      </c>
    </row>
    <row r="143" ht="15">
      <c r="J143" s="4" t="s">
        <v>171</v>
      </c>
    </row>
    <row r="144" ht="15">
      <c r="J144" s="4" t="s">
        <v>172</v>
      </c>
    </row>
    <row r="145" ht="15">
      <c r="J145" s="4" t="s">
        <v>173</v>
      </c>
    </row>
    <row r="146" ht="15">
      <c r="J146" s="4" t="s">
        <v>174</v>
      </c>
    </row>
    <row r="147" ht="15">
      <c r="J147" s="4" t="s">
        <v>175</v>
      </c>
    </row>
    <row r="148" ht="15">
      <c r="J148" s="4" t="s">
        <v>176</v>
      </c>
    </row>
    <row r="149" ht="15">
      <c r="J149" s="4" t="s">
        <v>177</v>
      </c>
    </row>
    <row r="150" ht="15">
      <c r="J150" s="4" t="s">
        <v>178</v>
      </c>
    </row>
    <row r="151" ht="15">
      <c r="J151" s="4" t="s">
        <v>179</v>
      </c>
    </row>
    <row r="152" ht="15">
      <c r="J152" s="4" t="s">
        <v>180</v>
      </c>
    </row>
    <row r="153" ht="15">
      <c r="J153" s="4" t="s">
        <v>181</v>
      </c>
    </row>
    <row r="154" ht="15">
      <c r="J154" s="4" t="s">
        <v>182</v>
      </c>
    </row>
    <row r="155" ht="15">
      <c r="J155" s="4" t="s">
        <v>183</v>
      </c>
    </row>
    <row r="156" ht="15">
      <c r="J156" s="4" t="s">
        <v>184</v>
      </c>
    </row>
    <row r="157" ht="15">
      <c r="J157" s="4" t="s">
        <v>185</v>
      </c>
    </row>
    <row r="158" ht="15">
      <c r="J158" s="4" t="s">
        <v>186</v>
      </c>
    </row>
    <row r="159" ht="15">
      <c r="J159" s="4" t="s">
        <v>187</v>
      </c>
    </row>
    <row r="160" ht="15">
      <c r="J160" s="4" t="s">
        <v>188</v>
      </c>
    </row>
    <row r="161" ht="15">
      <c r="J161" s="4" t="s">
        <v>189</v>
      </c>
    </row>
    <row r="162" ht="15">
      <c r="J162" s="4" t="s">
        <v>190</v>
      </c>
    </row>
    <row r="163" ht="15">
      <c r="J163" s="4" t="s">
        <v>191</v>
      </c>
    </row>
    <row r="164" ht="15">
      <c r="J164" s="4" t="s">
        <v>192</v>
      </c>
    </row>
    <row r="165" ht="15">
      <c r="J165" s="4" t="s">
        <v>193</v>
      </c>
    </row>
    <row r="166" ht="15">
      <c r="J166" s="4" t="s">
        <v>194</v>
      </c>
    </row>
    <row r="167" ht="15">
      <c r="J167" s="4" t="s">
        <v>195</v>
      </c>
    </row>
    <row r="168" ht="15">
      <c r="J168" s="4" t="s">
        <v>196</v>
      </c>
    </row>
    <row r="169" ht="15">
      <c r="J169" s="4" t="s">
        <v>197</v>
      </c>
    </row>
    <row r="170" ht="15">
      <c r="J170" s="4" t="s">
        <v>198</v>
      </c>
    </row>
    <row r="171" ht="15">
      <c r="J171" s="4" t="s">
        <v>199</v>
      </c>
    </row>
    <row r="172" ht="15">
      <c r="J172" s="4" t="s">
        <v>200</v>
      </c>
    </row>
    <row r="173" ht="15">
      <c r="J173" s="4" t="s">
        <v>201</v>
      </c>
    </row>
    <row r="174" ht="15">
      <c r="J174" s="4" t="s">
        <v>202</v>
      </c>
    </row>
    <row r="175" ht="15">
      <c r="J175" s="4" t="s">
        <v>203</v>
      </c>
    </row>
  </sheetData>
  <sheetProtection/>
  <mergeCells count="1">
    <mergeCell ref="B19:C19"/>
  </mergeCells>
  <dataValidations count="4">
    <dataValidation type="list" allowBlank="1" showInputMessage="1" showErrorMessage="1" sqref="D65532">
      <formula1>$R$15:$R$24</formula1>
    </dataValidation>
    <dataValidation type="list" allowBlank="1" showInputMessage="1" showErrorMessage="1" sqref="D65531">
      <formula1>$Q$15:$Q$24</formula1>
    </dataValidation>
    <dataValidation type="list" allowBlank="1" showInputMessage="1" showErrorMessage="1" sqref="D65523">
      <formula1>$K$15:$K$17</formula1>
    </dataValidation>
    <dataValidation type="list" allowBlank="1" showInputMessage="1" showErrorMessage="1" sqref="D65524:D65528">
      <formula1>$J$15:$J$175</formula1>
    </dataValidation>
  </dataValidations>
  <hyperlinks>
    <hyperlink ref="D52" r:id="rId1" display="dynfemme@yahoo.fr"/>
    <hyperlink ref="D40" r:id="rId2" display="mactarguen@yahoo.fr"/>
    <hyperlink ref="D44" r:id="rId3" display="cheikh.syllan@gmail.com"/>
  </hyperlinks>
  <printOptions/>
  <pageMargins left="0.7" right="0.7" top="0.75" bottom="0.75" header="0.3" footer="0.3"/>
  <pageSetup horizontalDpi="600" verticalDpi="600" orientation="portrait" r:id="rId7"/>
  <drawing r:id="rId6"/>
  <legacyDrawing r:id="rId5"/>
</worksheet>
</file>

<file path=xl/worksheets/sheet2.xml><?xml version="1.0" encoding="utf-8"?>
<worksheet xmlns="http://schemas.openxmlformats.org/spreadsheetml/2006/main" xmlns:r="http://schemas.openxmlformats.org/officeDocument/2006/relationships">
  <dimension ref="B2:AN85"/>
  <sheetViews>
    <sheetView zoomScale="115" zoomScaleNormal="115" zoomScalePageLayoutView="0" workbookViewId="0" topLeftCell="C1">
      <selection activeCell="G68" sqref="G68"/>
    </sheetView>
  </sheetViews>
  <sheetFormatPr defaultColWidth="9.140625" defaultRowHeight="15"/>
  <cols>
    <col min="1" max="1" width="9.140625" style="27" customWidth="1"/>
    <col min="2" max="2" width="9.140625" style="26" customWidth="1"/>
    <col min="3" max="3" width="15.7109375" style="26" customWidth="1"/>
    <col min="4" max="4" width="30.7109375" style="26" customWidth="1"/>
    <col min="5" max="5" width="30.7109375" style="27" customWidth="1"/>
    <col min="6" max="6" width="33.28125" style="27" customWidth="1"/>
    <col min="7" max="7" width="12.28125" style="27" customWidth="1"/>
    <col min="8" max="8" width="9.140625" style="27" customWidth="1"/>
    <col min="9" max="9" width="29.7109375" style="27" customWidth="1"/>
    <col min="10" max="10" width="19.28125" style="27" customWidth="1"/>
    <col min="11" max="11" width="18.140625" style="27" customWidth="1"/>
    <col min="12" max="12" width="23.57421875" style="27" customWidth="1"/>
    <col min="13" max="13" width="18.140625" style="27" customWidth="1"/>
    <col min="14" max="14" width="18.28125" style="27" customWidth="1"/>
    <col min="15" max="15" width="15.421875" style="27" customWidth="1"/>
    <col min="16" max="16" width="10.00390625" style="27" bestFit="1" customWidth="1"/>
    <col min="17" max="17" width="16.7109375" style="27" bestFit="1" customWidth="1"/>
    <col min="18" max="18" width="15.57421875" style="27" bestFit="1" customWidth="1"/>
    <col min="19" max="19" width="9.140625" style="27" customWidth="1"/>
    <col min="20" max="20" width="20.7109375" style="27" customWidth="1"/>
    <col min="21" max="21" width="15.57421875" style="27" bestFit="1" customWidth="1"/>
    <col min="22" max="22" width="17.7109375" style="27" customWidth="1"/>
    <col min="23" max="23" width="17.8515625" style="27" customWidth="1"/>
    <col min="24" max="24" width="16.7109375" style="27" customWidth="1"/>
    <col min="25" max="25" width="16.7109375" style="27" bestFit="1" customWidth="1"/>
    <col min="26" max="26" width="25.140625" style="27" customWidth="1"/>
    <col min="27" max="27" width="17.421875" style="27" bestFit="1" customWidth="1"/>
    <col min="28" max="28" width="13.57421875" style="27" customWidth="1"/>
    <col min="29" max="29" width="16.7109375" style="27" bestFit="1" customWidth="1"/>
    <col min="30" max="33" width="9.140625" style="27" customWidth="1"/>
    <col min="34" max="34" width="16.7109375" style="27" bestFit="1" customWidth="1"/>
    <col min="35" max="35" width="9.140625" style="27" customWidth="1"/>
    <col min="36" max="36" width="15.57421875" style="27" bestFit="1" customWidth="1"/>
    <col min="37" max="37" width="17.8515625" style="27" customWidth="1"/>
    <col min="38" max="39" width="15.57421875" style="27" bestFit="1" customWidth="1"/>
    <col min="40" max="16384" width="9.140625" style="27" customWidth="1"/>
  </cols>
  <sheetData>
    <row r="1" ht="15.75" thickBot="1"/>
    <row r="2" spans="2:8" ht="15.75" thickBot="1">
      <c r="B2" s="91"/>
      <c r="C2" s="92"/>
      <c r="D2" s="92"/>
      <c r="E2" s="93"/>
      <c r="F2" s="93"/>
      <c r="G2" s="93"/>
      <c r="H2" s="94"/>
    </row>
    <row r="3" spans="2:8" ht="21" thickBot="1">
      <c r="B3" s="95"/>
      <c r="C3" s="289" t="s">
        <v>244</v>
      </c>
      <c r="D3" s="290"/>
      <c r="E3" s="290"/>
      <c r="F3" s="291"/>
      <c r="G3" s="98"/>
      <c r="H3" s="96"/>
    </row>
    <row r="4" spans="2:8" ht="15">
      <c r="B4" s="295"/>
      <c r="C4" s="296"/>
      <c r="D4" s="296"/>
      <c r="E4" s="296"/>
      <c r="F4" s="296"/>
      <c r="G4" s="98"/>
      <c r="H4" s="96"/>
    </row>
    <row r="5" spans="2:8" ht="15">
      <c r="B5" s="97"/>
      <c r="C5" s="294"/>
      <c r="D5" s="294"/>
      <c r="E5" s="294"/>
      <c r="F5" s="294"/>
      <c r="G5" s="98"/>
      <c r="H5" s="96"/>
    </row>
    <row r="6" spans="2:8" ht="15">
      <c r="B6" s="97"/>
      <c r="C6" s="69"/>
      <c r="D6" s="74"/>
      <c r="E6" s="70"/>
      <c r="F6" s="98"/>
      <c r="G6" s="98"/>
      <c r="H6" s="96"/>
    </row>
    <row r="7" spans="2:8" ht="15">
      <c r="B7" s="97"/>
      <c r="C7" s="280" t="s">
        <v>243</v>
      </c>
      <c r="D7" s="280"/>
      <c r="E7" s="71"/>
      <c r="F7" s="98"/>
      <c r="G7" s="98"/>
      <c r="H7" s="96"/>
    </row>
    <row r="8" spans="2:10" ht="15.75" thickBot="1">
      <c r="B8" s="97"/>
      <c r="C8" s="301" t="s">
        <v>281</v>
      </c>
      <c r="D8" s="301"/>
      <c r="E8" s="301"/>
      <c r="F8" s="301"/>
      <c r="G8" s="98"/>
      <c r="H8" s="96"/>
      <c r="J8" s="197"/>
    </row>
    <row r="9" spans="2:11" ht="49.5" customHeight="1" thickBot="1">
      <c r="B9" s="97"/>
      <c r="C9" s="280" t="s">
        <v>442</v>
      </c>
      <c r="D9" s="280"/>
      <c r="E9" s="297">
        <f>2270503+701119</f>
        <v>2971622</v>
      </c>
      <c r="F9" s="298"/>
      <c r="G9" s="98"/>
      <c r="H9" s="96"/>
      <c r="J9" s="197"/>
      <c r="K9" s="28"/>
    </row>
    <row r="10" spans="2:10" ht="60.75" customHeight="1" thickBot="1">
      <c r="B10" s="97"/>
      <c r="C10" s="280" t="s">
        <v>245</v>
      </c>
      <c r="D10" s="280"/>
      <c r="E10" s="299" t="s">
        <v>448</v>
      </c>
      <c r="F10" s="300"/>
      <c r="G10" s="98"/>
      <c r="H10" s="96"/>
      <c r="J10" s="197"/>
    </row>
    <row r="11" spans="2:8" ht="15">
      <c r="B11" s="97"/>
      <c r="C11" s="74"/>
      <c r="D11" s="74"/>
      <c r="E11" s="98"/>
      <c r="F11" s="98"/>
      <c r="G11" s="98"/>
      <c r="H11" s="96"/>
    </row>
    <row r="12" spans="2:15" ht="15.75" thickBot="1">
      <c r="B12" s="97"/>
      <c r="C12" s="280" t="s">
        <v>223</v>
      </c>
      <c r="D12" s="280"/>
      <c r="E12" s="98"/>
      <c r="F12" s="98"/>
      <c r="G12" s="98"/>
      <c r="H12" s="96"/>
      <c r="J12" s="28"/>
      <c r="K12" s="28"/>
      <c r="L12" s="28"/>
      <c r="M12" s="28"/>
      <c r="N12" s="28"/>
      <c r="O12" s="28"/>
    </row>
    <row r="13" spans="2:15" ht="49.5" customHeight="1" thickBot="1">
      <c r="B13" s="97"/>
      <c r="C13" s="280" t="s">
        <v>293</v>
      </c>
      <c r="D13" s="280"/>
      <c r="E13" s="213" t="s">
        <v>225</v>
      </c>
      <c r="F13" s="213" t="s">
        <v>226</v>
      </c>
      <c r="G13" s="98"/>
      <c r="H13" s="96"/>
      <c r="J13" s="28"/>
      <c r="K13" s="29"/>
      <c r="L13" s="29"/>
      <c r="M13" s="29"/>
      <c r="N13" s="29"/>
      <c r="O13" s="28"/>
    </row>
    <row r="14" spans="2:15" ht="90">
      <c r="B14" s="97"/>
      <c r="C14" s="74"/>
      <c r="D14" s="74"/>
      <c r="E14" s="217" t="s">
        <v>420</v>
      </c>
      <c r="F14" s="237">
        <v>19802.6</v>
      </c>
      <c r="G14" s="98"/>
      <c r="H14" s="96"/>
      <c r="J14" s="28"/>
      <c r="K14" s="30"/>
      <c r="L14" s="30"/>
      <c r="M14" s="30"/>
      <c r="N14" s="30"/>
      <c r="O14" s="28"/>
    </row>
    <row r="15" spans="2:15" ht="120">
      <c r="B15" s="97"/>
      <c r="C15" s="74"/>
      <c r="D15" s="74"/>
      <c r="E15" s="214" t="s">
        <v>405</v>
      </c>
      <c r="F15" s="223">
        <f>700000000/495.5</f>
        <v>1412714.4298688194</v>
      </c>
      <c r="G15" s="98"/>
      <c r="H15" s="96"/>
      <c r="J15" s="28"/>
      <c r="K15" s="30"/>
      <c r="L15" s="30"/>
      <c r="M15" s="30"/>
      <c r="N15" s="30"/>
      <c r="O15" s="28"/>
    </row>
    <row r="16" spans="2:15" ht="90">
      <c r="B16" s="97"/>
      <c r="C16" s="74"/>
      <c r="D16" s="74"/>
      <c r="E16" s="215" t="s">
        <v>406</v>
      </c>
      <c r="F16" s="224">
        <f>(3184875+13118277)/495.5</f>
        <v>32902.42583249243</v>
      </c>
      <c r="G16" s="98"/>
      <c r="H16" s="96"/>
      <c r="J16" s="28"/>
      <c r="K16" s="30"/>
      <c r="L16" s="30"/>
      <c r="M16" s="30"/>
      <c r="N16" s="30"/>
      <c r="O16" s="28"/>
    </row>
    <row r="17" spans="2:15" ht="81.75" customHeight="1">
      <c r="B17" s="97"/>
      <c r="C17" s="74"/>
      <c r="D17" s="74"/>
      <c r="E17" s="215" t="s">
        <v>407</v>
      </c>
      <c r="F17" s="224">
        <f>(92720787-7020-13118277)/495.5</f>
        <v>160636.71039354187</v>
      </c>
      <c r="G17" s="98"/>
      <c r="H17" s="96"/>
      <c r="J17" s="28"/>
      <c r="K17" s="30"/>
      <c r="L17" s="30"/>
      <c r="M17" s="30"/>
      <c r="N17" s="30"/>
      <c r="O17" s="28"/>
    </row>
    <row r="18" spans="2:15" ht="51" customHeight="1" thickBot="1">
      <c r="B18" s="97"/>
      <c r="C18" s="74"/>
      <c r="D18" s="74"/>
      <c r="E18" s="216" t="s">
        <v>408</v>
      </c>
      <c r="F18" s="225">
        <v>105177.7396569122</v>
      </c>
      <c r="G18" s="98"/>
      <c r="H18" s="96"/>
      <c r="J18" s="28"/>
      <c r="K18" s="30"/>
      <c r="L18" s="30"/>
      <c r="M18" s="30"/>
      <c r="N18" s="30"/>
      <c r="O18" s="28"/>
    </row>
    <row r="19" spans="2:15" ht="75">
      <c r="B19" s="97"/>
      <c r="C19" s="74"/>
      <c r="D19" s="74"/>
      <c r="E19" s="217" t="s">
        <v>409</v>
      </c>
      <c r="F19" s="224">
        <f>(104101402-4780*2+966680+265910+738770)/495.5</f>
        <v>214052.87991927346</v>
      </c>
      <c r="G19" s="98"/>
      <c r="H19" s="96"/>
      <c r="J19" s="28"/>
      <c r="K19" s="30"/>
      <c r="L19" s="30"/>
      <c r="M19" s="30"/>
      <c r="N19" s="30"/>
      <c r="O19" s="28"/>
    </row>
    <row r="20" spans="2:15" ht="45">
      <c r="B20" s="97"/>
      <c r="C20" s="74"/>
      <c r="D20" s="74"/>
      <c r="E20" s="215" t="s">
        <v>410</v>
      </c>
      <c r="F20" s="224">
        <f>(6785000+4985500+34997232)/495.5</f>
        <v>94384.92835519677</v>
      </c>
      <c r="G20" s="98"/>
      <c r="H20" s="96"/>
      <c r="J20" s="201"/>
      <c r="K20" s="30"/>
      <c r="L20" s="30"/>
      <c r="M20" s="30"/>
      <c r="N20" s="30"/>
      <c r="O20" s="28"/>
    </row>
    <row r="21" spans="2:15" ht="30">
      <c r="B21" s="97"/>
      <c r="C21" s="74"/>
      <c r="D21" s="74"/>
      <c r="E21" s="216" t="s">
        <v>411</v>
      </c>
      <c r="F21" s="225">
        <v>15671.04</v>
      </c>
      <c r="G21" s="98"/>
      <c r="H21" s="96"/>
      <c r="I21" s="198"/>
      <c r="J21" s="28"/>
      <c r="K21" s="30"/>
      <c r="L21" s="30"/>
      <c r="M21" s="30"/>
      <c r="N21" s="30"/>
      <c r="O21" s="28"/>
    </row>
    <row r="22" spans="2:15" ht="30">
      <c r="B22" s="97"/>
      <c r="C22" s="74"/>
      <c r="D22" s="74"/>
      <c r="E22" s="216" t="s">
        <v>412</v>
      </c>
      <c r="F22" s="225">
        <v>21990.92</v>
      </c>
      <c r="G22" s="98"/>
      <c r="H22" s="96"/>
      <c r="I22" s="198"/>
      <c r="J22" s="28"/>
      <c r="K22" s="30"/>
      <c r="L22" s="30"/>
      <c r="M22" s="30"/>
      <c r="N22" s="30"/>
      <c r="O22" s="28"/>
    </row>
    <row r="23" spans="2:15" ht="120">
      <c r="B23" s="97"/>
      <c r="C23" s="74"/>
      <c r="D23" s="74"/>
      <c r="E23" s="218" t="s">
        <v>413</v>
      </c>
      <c r="F23" s="225">
        <v>1547.93</v>
      </c>
      <c r="G23" s="98"/>
      <c r="H23" s="96"/>
      <c r="I23" s="198"/>
      <c r="J23" s="28"/>
      <c r="K23" s="30"/>
      <c r="L23" s="30"/>
      <c r="M23" s="30"/>
      <c r="N23" s="30"/>
      <c r="O23" s="28"/>
    </row>
    <row r="24" spans="2:15" ht="45">
      <c r="B24" s="97"/>
      <c r="C24" s="74"/>
      <c r="D24" s="74"/>
      <c r="E24" s="218" t="s">
        <v>414</v>
      </c>
      <c r="F24" s="225">
        <v>16924.62</v>
      </c>
      <c r="G24" s="98"/>
      <c r="H24" s="96"/>
      <c r="I24" s="198"/>
      <c r="J24" s="28"/>
      <c r="K24" s="30"/>
      <c r="L24" s="30"/>
      <c r="M24" s="30"/>
      <c r="N24" s="30"/>
      <c r="O24" s="28"/>
    </row>
    <row r="25" spans="2:15" ht="45">
      <c r="B25" s="97"/>
      <c r="C25" s="74"/>
      <c r="D25" s="74"/>
      <c r="E25" s="218" t="s">
        <v>415</v>
      </c>
      <c r="F25" s="225">
        <v>39258.32</v>
      </c>
      <c r="G25" s="98"/>
      <c r="H25" s="96"/>
      <c r="I25" s="198"/>
      <c r="J25" s="28"/>
      <c r="K25" s="30"/>
      <c r="L25" s="30"/>
      <c r="M25" s="30"/>
      <c r="N25" s="30"/>
      <c r="O25" s="28"/>
    </row>
    <row r="26" spans="2:15" ht="61.5" customHeight="1">
      <c r="B26" s="97"/>
      <c r="C26" s="74"/>
      <c r="D26" s="74"/>
      <c r="E26" s="218" t="s">
        <v>416</v>
      </c>
      <c r="F26" s="225">
        <v>16901.715438950556</v>
      </c>
      <c r="G26" s="98"/>
      <c r="H26" s="96"/>
      <c r="I26" s="198"/>
      <c r="J26" s="28"/>
      <c r="K26" s="30"/>
      <c r="L26" s="30"/>
      <c r="M26" s="30"/>
      <c r="N26" s="30"/>
      <c r="O26" s="28"/>
    </row>
    <row r="27" spans="2:15" ht="20.25" customHeight="1">
      <c r="B27" s="97"/>
      <c r="C27" s="74"/>
      <c r="D27" s="74"/>
      <c r="E27" s="257" t="s">
        <v>489</v>
      </c>
      <c r="F27" s="258">
        <v>37961.65</v>
      </c>
      <c r="G27" s="98"/>
      <c r="H27" s="96"/>
      <c r="I27" s="198"/>
      <c r="J27" s="28"/>
      <c r="K27" s="30"/>
      <c r="L27" s="30"/>
      <c r="M27" s="30"/>
      <c r="N27" s="30"/>
      <c r="O27" s="28"/>
    </row>
    <row r="28" spans="2:15" ht="33.75" customHeight="1">
      <c r="B28" s="97"/>
      <c r="C28" s="74"/>
      <c r="D28" s="74"/>
      <c r="E28" s="218" t="s">
        <v>418</v>
      </c>
      <c r="F28" s="225">
        <v>0</v>
      </c>
      <c r="G28" s="98"/>
      <c r="H28" s="96"/>
      <c r="I28" s="198"/>
      <c r="J28" s="28"/>
      <c r="K28" s="30"/>
      <c r="L28" s="30"/>
      <c r="M28" s="30"/>
      <c r="N28" s="30"/>
      <c r="O28" s="28"/>
    </row>
    <row r="29" spans="2:15" ht="30">
      <c r="B29" s="97"/>
      <c r="C29" s="74"/>
      <c r="D29" s="74"/>
      <c r="E29" s="219" t="s">
        <v>417</v>
      </c>
      <c r="F29" s="224">
        <f>15150000/495.5</f>
        <v>30575.176589303734</v>
      </c>
      <c r="G29" s="98"/>
      <c r="H29" s="96"/>
      <c r="J29" s="28"/>
      <c r="K29" s="30"/>
      <c r="L29" s="30"/>
      <c r="M29" s="30"/>
      <c r="N29" s="30"/>
      <c r="O29" s="28"/>
    </row>
    <row r="30" spans="2:15" ht="15">
      <c r="B30" s="97"/>
      <c r="C30" s="74"/>
      <c r="D30" s="74"/>
      <c r="E30" s="226" t="s">
        <v>376</v>
      </c>
      <c r="F30" s="224">
        <v>50000</v>
      </c>
      <c r="G30" s="98"/>
      <c r="H30" s="96"/>
      <c r="J30" s="28"/>
      <c r="K30" s="30"/>
      <c r="L30" s="30"/>
      <c r="M30" s="30"/>
      <c r="N30" s="30"/>
      <c r="O30" s="28"/>
    </row>
    <row r="31" spans="2:15" ht="15">
      <c r="B31" s="97"/>
      <c r="C31" s="74"/>
      <c r="D31" s="74"/>
      <c r="E31" s="215"/>
      <c r="F31" s="273">
        <f>SUM(F14:F30)</f>
        <v>2270503.0860544904</v>
      </c>
      <c r="G31" s="98"/>
      <c r="H31" s="96"/>
      <c r="J31" s="28"/>
      <c r="K31" s="30"/>
      <c r="L31" s="30"/>
      <c r="M31" s="30"/>
      <c r="N31" s="30"/>
      <c r="O31" s="28"/>
    </row>
    <row r="32" spans="2:15" ht="15">
      <c r="B32" s="97"/>
      <c r="C32" s="74"/>
      <c r="D32" s="74"/>
      <c r="E32" s="215"/>
      <c r="F32" s="215"/>
      <c r="G32" s="98"/>
      <c r="H32" s="96"/>
      <c r="I32" s="198"/>
      <c r="J32" s="28"/>
      <c r="K32" s="30"/>
      <c r="L32" s="30"/>
      <c r="M32" s="30"/>
      <c r="N32" s="30"/>
      <c r="O32" s="28"/>
    </row>
    <row r="33" spans="2:40" ht="15.75" thickBot="1">
      <c r="B33" s="97"/>
      <c r="C33" s="74"/>
      <c r="D33" s="74"/>
      <c r="E33" s="227"/>
      <c r="F33" s="227"/>
      <c r="G33" s="98"/>
      <c r="H33" s="96"/>
      <c r="I33" s="28"/>
      <c r="J33" s="28"/>
      <c r="K33" s="30"/>
      <c r="L33" s="30"/>
      <c r="M33" s="30"/>
      <c r="N33" s="30"/>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row>
    <row r="34" spans="2:40" ht="15">
      <c r="B34" s="97"/>
      <c r="C34" s="74"/>
      <c r="D34" s="74"/>
      <c r="E34" s="98"/>
      <c r="F34" s="98"/>
      <c r="G34" s="98"/>
      <c r="H34" s="96"/>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row>
    <row r="35" spans="2:40" ht="15.75" thickBot="1">
      <c r="B35" s="97"/>
      <c r="C35" s="280" t="s">
        <v>224</v>
      </c>
      <c r="D35" s="280"/>
      <c r="E35" s="98"/>
      <c r="F35" s="98"/>
      <c r="G35" s="98"/>
      <c r="H35" s="96"/>
      <c r="I35" s="199"/>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row>
    <row r="36" spans="2:40" ht="49.5" customHeight="1" thickBot="1">
      <c r="B36" s="97"/>
      <c r="C36" s="280" t="s">
        <v>294</v>
      </c>
      <c r="D36" s="280"/>
      <c r="E36" s="229" t="s">
        <v>225</v>
      </c>
      <c r="F36" s="229" t="s">
        <v>227</v>
      </c>
      <c r="G36" s="230" t="s">
        <v>282</v>
      </c>
      <c r="H36" s="96"/>
      <c r="I36" s="201"/>
      <c r="J36" s="28"/>
      <c r="K36" s="28"/>
      <c r="L36" s="28"/>
      <c r="M36" s="201"/>
      <c r="N36" s="28"/>
      <c r="O36" s="28"/>
      <c r="P36" s="28"/>
      <c r="Q36" s="28"/>
      <c r="R36" s="28"/>
      <c r="S36" s="28"/>
      <c r="T36" s="201"/>
      <c r="U36" s="28"/>
      <c r="V36" s="28"/>
      <c r="W36" s="201"/>
      <c r="X36" s="28"/>
      <c r="Y36" s="201"/>
      <c r="Z36" s="28"/>
      <c r="AA36" s="28"/>
      <c r="AB36" s="28"/>
      <c r="AC36" s="199"/>
      <c r="AD36" s="28"/>
      <c r="AE36" s="28"/>
      <c r="AF36" s="28"/>
      <c r="AG36" s="28"/>
      <c r="AH36" s="201"/>
      <c r="AI36" s="28"/>
      <c r="AJ36" s="201"/>
      <c r="AK36" s="201"/>
      <c r="AL36" s="28"/>
      <c r="AM36" s="28"/>
      <c r="AN36" s="28"/>
    </row>
    <row r="37" spans="2:40" ht="66" customHeight="1">
      <c r="B37" s="97"/>
      <c r="C37" s="74"/>
      <c r="D37" s="74"/>
      <c r="E37" s="232" t="s">
        <v>426</v>
      </c>
      <c r="F37" s="238">
        <v>197.4</v>
      </c>
      <c r="G37" s="228" t="s">
        <v>421</v>
      </c>
      <c r="H37" s="96"/>
      <c r="I37" s="233"/>
      <c r="J37" s="28"/>
      <c r="K37" s="201"/>
      <c r="L37" s="28"/>
      <c r="M37" s="201"/>
      <c r="N37" s="28"/>
      <c r="O37" s="28"/>
      <c r="P37" s="28"/>
      <c r="Q37" s="199"/>
      <c r="R37" s="199"/>
      <c r="S37" s="28"/>
      <c r="T37" s="201"/>
      <c r="U37" s="28"/>
      <c r="V37" s="28"/>
      <c r="W37" s="201"/>
      <c r="X37" s="28"/>
      <c r="Y37" s="201"/>
      <c r="Z37" s="28"/>
      <c r="AA37" s="28"/>
      <c r="AB37" s="28"/>
      <c r="AC37" s="199"/>
      <c r="AD37" s="28"/>
      <c r="AE37" s="28"/>
      <c r="AF37" s="28"/>
      <c r="AG37" s="28"/>
      <c r="AH37" s="201"/>
      <c r="AI37" s="28"/>
      <c r="AJ37" s="201"/>
      <c r="AK37" s="201"/>
      <c r="AL37" s="28"/>
      <c r="AM37" s="201"/>
      <c r="AN37" s="28"/>
    </row>
    <row r="38" spans="2:40" ht="60">
      <c r="B38" s="97"/>
      <c r="C38" s="74"/>
      <c r="D38" s="74"/>
      <c r="E38" s="214" t="s">
        <v>427</v>
      </c>
      <c r="F38" s="239">
        <f>1500000-1412714.43+600000</f>
        <v>687285.5700000001</v>
      </c>
      <c r="G38" s="228" t="s">
        <v>422</v>
      </c>
      <c r="H38" s="96"/>
      <c r="I38" s="233"/>
      <c r="J38" s="202"/>
      <c r="K38" s="201"/>
      <c r="L38" s="28"/>
      <c r="M38" s="201"/>
      <c r="N38" s="28"/>
      <c r="O38" s="28"/>
      <c r="P38" s="28"/>
      <c r="Q38" s="28"/>
      <c r="R38" s="28"/>
      <c r="S38" s="28"/>
      <c r="T38" s="201"/>
      <c r="U38" s="28"/>
      <c r="V38" s="28"/>
      <c r="W38" s="201"/>
      <c r="X38" s="28"/>
      <c r="Y38" s="28"/>
      <c r="Z38" s="28"/>
      <c r="AA38" s="28"/>
      <c r="AB38" s="28"/>
      <c r="AC38" s="199"/>
      <c r="AD38" s="28"/>
      <c r="AE38" s="28"/>
      <c r="AF38" s="28"/>
      <c r="AG38" s="28"/>
      <c r="AH38" s="201"/>
      <c r="AI38" s="28"/>
      <c r="AJ38" s="201"/>
      <c r="AK38" s="28"/>
      <c r="AL38" s="199"/>
      <c r="AM38" s="28"/>
      <c r="AN38" s="28"/>
    </row>
    <row r="39" spans="2:40" ht="45">
      <c r="B39" s="97"/>
      <c r="C39" s="74"/>
      <c r="D39" s="74"/>
      <c r="E39" s="214" t="s">
        <v>457</v>
      </c>
      <c r="F39" s="239">
        <v>19000</v>
      </c>
      <c r="G39" s="228" t="s">
        <v>428</v>
      </c>
      <c r="H39" s="96"/>
      <c r="I39" s="233"/>
      <c r="J39" s="202"/>
      <c r="K39" s="201"/>
      <c r="L39" s="28"/>
      <c r="M39" s="201"/>
      <c r="N39" s="28"/>
      <c r="O39" s="28"/>
      <c r="P39" s="28"/>
      <c r="Q39" s="28"/>
      <c r="R39" s="28"/>
      <c r="S39" s="28"/>
      <c r="T39" s="201"/>
      <c r="U39" s="28"/>
      <c r="V39" s="28"/>
      <c r="W39" s="201"/>
      <c r="X39" s="28"/>
      <c r="Y39" s="28"/>
      <c r="Z39" s="28"/>
      <c r="AA39" s="28"/>
      <c r="AB39" s="28"/>
      <c r="AC39" s="199"/>
      <c r="AD39" s="28"/>
      <c r="AE39" s="28"/>
      <c r="AF39" s="28"/>
      <c r="AG39" s="28"/>
      <c r="AH39" s="201"/>
      <c r="AI39" s="28"/>
      <c r="AJ39" s="201"/>
      <c r="AK39" s="28"/>
      <c r="AL39" s="199"/>
      <c r="AM39" s="28"/>
      <c r="AN39" s="28"/>
    </row>
    <row r="40" spans="2:40" ht="30">
      <c r="B40" s="97"/>
      <c r="C40" s="74"/>
      <c r="D40" s="74"/>
      <c r="E40" s="214" t="s">
        <v>449</v>
      </c>
      <c r="F40" s="239">
        <v>16000</v>
      </c>
      <c r="G40" s="228" t="s">
        <v>422</v>
      </c>
      <c r="H40" s="96"/>
      <c r="I40" s="233"/>
      <c r="J40" s="202"/>
      <c r="K40" s="201"/>
      <c r="L40" s="28"/>
      <c r="M40" s="201"/>
      <c r="N40" s="28"/>
      <c r="O40" s="28"/>
      <c r="P40" s="28"/>
      <c r="Q40" s="28"/>
      <c r="R40" s="28"/>
      <c r="S40" s="28"/>
      <c r="T40" s="201"/>
      <c r="U40" s="28"/>
      <c r="V40" s="28"/>
      <c r="W40" s="201"/>
      <c r="X40" s="28"/>
      <c r="Y40" s="28"/>
      <c r="Z40" s="28"/>
      <c r="AA40" s="28"/>
      <c r="AB40" s="28"/>
      <c r="AC40" s="199"/>
      <c r="AD40" s="28"/>
      <c r="AE40" s="28"/>
      <c r="AF40" s="28"/>
      <c r="AG40" s="28"/>
      <c r="AH40" s="201"/>
      <c r="AI40" s="28"/>
      <c r="AJ40" s="201"/>
      <c r="AK40" s="28"/>
      <c r="AL40" s="199"/>
      <c r="AM40" s="28"/>
      <c r="AN40" s="28"/>
    </row>
    <row r="41" spans="2:40" ht="60">
      <c r="B41" s="97"/>
      <c r="C41" s="74"/>
      <c r="D41" s="74"/>
      <c r="E41" s="215" t="s">
        <v>450</v>
      </c>
      <c r="F41" s="239">
        <v>15000</v>
      </c>
      <c r="G41" s="231" t="s">
        <v>421</v>
      </c>
      <c r="H41" s="96"/>
      <c r="I41" s="203"/>
      <c r="J41" s="202"/>
      <c r="K41" s="201"/>
      <c r="L41" s="28"/>
      <c r="M41" s="201"/>
      <c r="N41" s="28"/>
      <c r="O41" s="28"/>
      <c r="P41" s="28"/>
      <c r="Q41" s="28"/>
      <c r="R41" s="28"/>
      <c r="S41" s="28"/>
      <c r="T41" s="201"/>
      <c r="U41" s="28"/>
      <c r="V41" s="28"/>
      <c r="W41" s="201"/>
      <c r="X41" s="28"/>
      <c r="Y41" s="28"/>
      <c r="Z41" s="28"/>
      <c r="AA41" s="28"/>
      <c r="AB41" s="28"/>
      <c r="AC41" s="199"/>
      <c r="AD41" s="28"/>
      <c r="AE41" s="28"/>
      <c r="AF41" s="28"/>
      <c r="AG41" s="28"/>
      <c r="AH41" s="201"/>
      <c r="AI41" s="28"/>
      <c r="AJ41" s="201"/>
      <c r="AK41" s="28"/>
      <c r="AL41" s="199"/>
      <c r="AM41" s="28"/>
      <c r="AN41" s="28"/>
    </row>
    <row r="42" spans="2:40" ht="45">
      <c r="B42" s="97"/>
      <c r="C42" s="74"/>
      <c r="D42" s="74"/>
      <c r="E42" s="215" t="s">
        <v>429</v>
      </c>
      <c r="F42" s="211">
        <f>100000-F16</f>
        <v>67097.57416750757</v>
      </c>
      <c r="G42" s="231" t="s">
        <v>424</v>
      </c>
      <c r="H42" s="96"/>
      <c r="J42" s="203"/>
      <c r="K42" s="201"/>
      <c r="L42" s="28"/>
      <c r="M42" s="28"/>
      <c r="N42" s="28"/>
      <c r="O42" s="28"/>
      <c r="P42" s="28"/>
      <c r="Q42" s="28"/>
      <c r="R42" s="28"/>
      <c r="S42" s="28"/>
      <c r="T42" s="28"/>
      <c r="U42" s="28"/>
      <c r="V42" s="28"/>
      <c r="W42" s="201"/>
      <c r="X42" s="28"/>
      <c r="Y42" s="28"/>
      <c r="Z42" s="28"/>
      <c r="AA42" s="28"/>
      <c r="AB42" s="28"/>
      <c r="AC42" s="28"/>
      <c r="AD42" s="28"/>
      <c r="AE42" s="28"/>
      <c r="AF42" s="28"/>
      <c r="AG42" s="28"/>
      <c r="AH42" s="201"/>
      <c r="AI42" s="28"/>
      <c r="AJ42" s="28"/>
      <c r="AK42" s="28"/>
      <c r="AL42" s="28"/>
      <c r="AM42" s="28"/>
      <c r="AN42" s="28"/>
    </row>
    <row r="43" spans="2:40" ht="45">
      <c r="B43" s="97"/>
      <c r="C43" s="74"/>
      <c r="D43" s="74"/>
      <c r="E43" s="215" t="s">
        <v>430</v>
      </c>
      <c r="F43" s="239">
        <f>800000-F17+400000</f>
        <v>1039363.2896064582</v>
      </c>
      <c r="G43" s="231" t="s">
        <v>425</v>
      </c>
      <c r="H43" s="96"/>
      <c r="I43" s="203"/>
      <c r="J43" s="199"/>
      <c r="K43" s="199"/>
      <c r="L43" s="28"/>
      <c r="M43" s="28"/>
      <c r="N43" s="28"/>
      <c r="O43" s="201"/>
      <c r="P43" s="28"/>
      <c r="Q43" s="28"/>
      <c r="R43" s="28"/>
      <c r="S43" s="28"/>
      <c r="T43" s="204"/>
      <c r="U43" s="28"/>
      <c r="V43" s="28"/>
      <c r="W43" s="199"/>
      <c r="X43" s="28"/>
      <c r="Y43" s="28"/>
      <c r="Z43" s="28"/>
      <c r="AA43" s="205"/>
      <c r="AB43" s="205"/>
      <c r="AC43" s="28"/>
      <c r="AD43" s="28"/>
      <c r="AE43" s="28"/>
      <c r="AF43" s="28"/>
      <c r="AG43" s="28"/>
      <c r="AH43" s="28"/>
      <c r="AI43" s="28"/>
      <c r="AJ43" s="199"/>
      <c r="AK43" s="28"/>
      <c r="AL43" s="205"/>
      <c r="AM43" s="28"/>
      <c r="AN43" s="28"/>
    </row>
    <row r="44" spans="2:40" ht="46.5" customHeight="1">
      <c r="B44" s="97"/>
      <c r="C44" s="74"/>
      <c r="D44" s="74"/>
      <c r="E44" s="234" t="s">
        <v>451</v>
      </c>
      <c r="F44" s="240">
        <v>31032.44</v>
      </c>
      <c r="G44" s="235" t="s">
        <v>421</v>
      </c>
      <c r="H44" s="96"/>
      <c r="I44" s="28"/>
      <c r="J44" s="199"/>
      <c r="K44" s="199"/>
      <c r="L44" s="28"/>
      <c r="M44" s="28"/>
      <c r="N44" s="28"/>
      <c r="O44" s="201"/>
      <c r="P44" s="28"/>
      <c r="Q44" s="28"/>
      <c r="R44" s="28"/>
      <c r="S44" s="28"/>
      <c r="T44" s="204"/>
      <c r="U44" s="28"/>
      <c r="V44" s="28"/>
      <c r="W44" s="199"/>
      <c r="X44" s="28"/>
      <c r="Y44" s="28"/>
      <c r="Z44" s="28"/>
      <c r="AA44" s="205"/>
      <c r="AB44" s="205"/>
      <c r="AC44" s="28"/>
      <c r="AD44" s="28"/>
      <c r="AE44" s="28"/>
      <c r="AF44" s="28"/>
      <c r="AG44" s="28"/>
      <c r="AH44" s="28"/>
      <c r="AI44" s="28"/>
      <c r="AJ44" s="199"/>
      <c r="AK44" s="28"/>
      <c r="AL44" s="205"/>
      <c r="AM44" s="28"/>
      <c r="AN44" s="28"/>
    </row>
    <row r="45" spans="2:40" ht="93.75" customHeight="1">
      <c r="B45" s="97"/>
      <c r="C45" s="74"/>
      <c r="D45" s="74"/>
      <c r="E45" s="234" t="s">
        <v>452</v>
      </c>
      <c r="F45" s="240">
        <v>36570.17</v>
      </c>
      <c r="G45" s="235" t="s">
        <v>440</v>
      </c>
      <c r="H45" s="96"/>
      <c r="I45" s="28"/>
      <c r="J45" s="201"/>
      <c r="K45" s="199"/>
      <c r="L45" s="28"/>
      <c r="M45" s="28"/>
      <c r="N45" s="28"/>
      <c r="O45" s="201"/>
      <c r="P45" s="28"/>
      <c r="Q45" s="28"/>
      <c r="R45" s="28"/>
      <c r="S45" s="28"/>
      <c r="T45" s="204"/>
      <c r="U45" s="28"/>
      <c r="V45" s="28"/>
      <c r="W45" s="199"/>
      <c r="X45" s="28"/>
      <c r="Y45" s="28"/>
      <c r="Z45" s="28"/>
      <c r="AA45" s="205"/>
      <c r="AB45" s="205"/>
      <c r="AC45" s="28"/>
      <c r="AD45" s="28"/>
      <c r="AE45" s="28"/>
      <c r="AF45" s="28"/>
      <c r="AG45" s="28"/>
      <c r="AH45" s="28"/>
      <c r="AI45" s="28"/>
      <c r="AJ45" s="199"/>
      <c r="AK45" s="28"/>
      <c r="AL45" s="205"/>
      <c r="AM45" s="28"/>
      <c r="AN45" s="28"/>
    </row>
    <row r="46" spans="2:40" ht="30">
      <c r="B46" s="97"/>
      <c r="C46" s="74"/>
      <c r="D46" s="74"/>
      <c r="E46" s="234" t="s">
        <v>453</v>
      </c>
      <c r="F46" s="240">
        <v>53115.48</v>
      </c>
      <c r="G46" s="235" t="s">
        <v>439</v>
      </c>
      <c r="H46" s="96"/>
      <c r="I46" s="28"/>
      <c r="J46" s="199"/>
      <c r="K46" s="199"/>
      <c r="L46" s="28"/>
      <c r="M46" s="28"/>
      <c r="N46" s="28"/>
      <c r="O46" s="201"/>
      <c r="P46" s="28"/>
      <c r="Q46" s="28"/>
      <c r="R46" s="28"/>
      <c r="S46" s="28"/>
      <c r="T46" s="204"/>
      <c r="U46" s="28"/>
      <c r="V46" s="28"/>
      <c r="W46" s="199"/>
      <c r="X46" s="28"/>
      <c r="Y46" s="28"/>
      <c r="Z46" s="28"/>
      <c r="AA46" s="205"/>
      <c r="AB46" s="205"/>
      <c r="AC46" s="28"/>
      <c r="AD46" s="28"/>
      <c r="AE46" s="28"/>
      <c r="AF46" s="28"/>
      <c r="AG46" s="28"/>
      <c r="AH46" s="28"/>
      <c r="AI46" s="28"/>
      <c r="AJ46" s="199"/>
      <c r="AK46" s="28"/>
      <c r="AL46" s="205"/>
      <c r="AM46" s="28"/>
      <c r="AN46" s="28"/>
    </row>
    <row r="47" spans="2:40" ht="46.5" customHeight="1">
      <c r="B47" s="97"/>
      <c r="C47" s="74"/>
      <c r="D47" s="74"/>
      <c r="E47" s="234" t="s">
        <v>454</v>
      </c>
      <c r="F47" s="241">
        <v>26524.3</v>
      </c>
      <c r="G47" s="235" t="s">
        <v>456</v>
      </c>
      <c r="H47" s="96"/>
      <c r="I47" s="28"/>
      <c r="J47" s="28"/>
      <c r="K47" s="199"/>
      <c r="L47" s="28"/>
      <c r="M47" s="28"/>
      <c r="N47" s="28"/>
      <c r="O47" s="201"/>
      <c r="P47" s="28"/>
      <c r="Q47" s="28"/>
      <c r="R47" s="28"/>
      <c r="S47" s="28"/>
      <c r="T47" s="204"/>
      <c r="U47" s="28"/>
      <c r="V47" s="28"/>
      <c r="W47" s="199"/>
      <c r="X47" s="28"/>
      <c r="Y47" s="28"/>
      <c r="Z47" s="28"/>
      <c r="AA47" s="205"/>
      <c r="AB47" s="205"/>
      <c r="AC47" s="28"/>
      <c r="AD47" s="28"/>
      <c r="AE47" s="28"/>
      <c r="AF47" s="28"/>
      <c r="AG47" s="28"/>
      <c r="AH47" s="28"/>
      <c r="AI47" s="28"/>
      <c r="AJ47" s="199"/>
      <c r="AK47" s="28"/>
      <c r="AL47" s="205"/>
      <c r="AM47" s="28"/>
      <c r="AN47" s="28"/>
    </row>
    <row r="48" spans="2:39" ht="30.75" thickBot="1">
      <c r="B48" s="97"/>
      <c r="C48" s="74"/>
      <c r="D48" s="74"/>
      <c r="E48" s="234" t="s">
        <v>455</v>
      </c>
      <c r="F48" s="240">
        <v>44690.53</v>
      </c>
      <c r="G48" s="236" t="s">
        <v>440</v>
      </c>
      <c r="H48" s="96"/>
      <c r="I48" s="28"/>
      <c r="J48" s="199"/>
      <c r="K48" s="28"/>
      <c r="L48" s="28"/>
      <c r="M48" s="28"/>
      <c r="N48" s="201"/>
      <c r="O48" s="28"/>
      <c r="P48" s="28"/>
      <c r="Q48" s="28"/>
      <c r="R48" s="28"/>
      <c r="S48" s="204"/>
      <c r="T48" s="28"/>
      <c r="U48" s="28"/>
      <c r="V48" s="199"/>
      <c r="W48" s="28"/>
      <c r="X48" s="28"/>
      <c r="Y48" s="28"/>
      <c r="Z48" s="205"/>
      <c r="AA48" s="205"/>
      <c r="AB48" s="28"/>
      <c r="AC48" s="28"/>
      <c r="AD48" s="28"/>
      <c r="AE48" s="28"/>
      <c r="AF48" s="28"/>
      <c r="AG48" s="28"/>
      <c r="AH48" s="28"/>
      <c r="AI48" s="199"/>
      <c r="AJ48" s="28"/>
      <c r="AK48" s="205"/>
      <c r="AL48" s="28"/>
      <c r="AM48" s="28"/>
    </row>
    <row r="49" spans="2:39" ht="30">
      <c r="B49" s="97"/>
      <c r="C49" s="74"/>
      <c r="D49" s="74"/>
      <c r="E49" s="242" t="s">
        <v>431</v>
      </c>
      <c r="F49" s="239">
        <f>420000-F19+280000</f>
        <v>485947.12008072657</v>
      </c>
      <c r="G49" s="243" t="s">
        <v>423</v>
      </c>
      <c r="H49" s="96"/>
      <c r="J49" s="206"/>
      <c r="K49" s="28"/>
      <c r="L49" s="28"/>
      <c r="M49" s="28"/>
      <c r="N49" s="199"/>
      <c r="O49" s="28"/>
      <c r="P49" s="28"/>
      <c r="Q49" s="28"/>
      <c r="R49" s="28"/>
      <c r="S49" s="28"/>
      <c r="T49" s="28"/>
      <c r="U49" s="28"/>
      <c r="V49" s="201"/>
      <c r="W49" s="28"/>
      <c r="X49" s="28"/>
      <c r="Y49" s="28"/>
      <c r="Z49" s="205"/>
      <c r="AA49" s="205"/>
      <c r="AB49" s="28"/>
      <c r="AC49" s="28"/>
      <c r="AD49" s="28"/>
      <c r="AE49" s="28"/>
      <c r="AF49" s="28"/>
      <c r="AG49" s="28"/>
      <c r="AH49" s="28"/>
      <c r="AI49" s="199"/>
      <c r="AJ49" s="28"/>
      <c r="AK49" s="205"/>
      <c r="AL49" s="205"/>
      <c r="AM49" s="28"/>
    </row>
    <row r="50" spans="2:39" ht="30">
      <c r="B50" s="97"/>
      <c r="C50" s="74"/>
      <c r="D50" s="74"/>
      <c r="E50" s="244" t="s">
        <v>435</v>
      </c>
      <c r="F50" s="239">
        <v>165874.96</v>
      </c>
      <c r="G50" s="243" t="s">
        <v>433</v>
      </c>
      <c r="H50" s="96"/>
      <c r="J50" s="28"/>
      <c r="K50" s="28"/>
      <c r="L50" s="28"/>
      <c r="M50" s="28"/>
      <c r="N50" s="28"/>
      <c r="O50" s="28"/>
      <c r="P50" s="28"/>
      <c r="Q50" s="28"/>
      <c r="R50" s="28"/>
      <c r="S50" s="28"/>
      <c r="T50" s="199"/>
      <c r="U50" s="28"/>
      <c r="V50" s="202"/>
      <c r="W50" s="28"/>
      <c r="X50" s="28"/>
      <c r="Y50" s="28"/>
      <c r="Z50" s="205"/>
      <c r="AA50" s="205"/>
      <c r="AB50" s="205"/>
      <c r="AC50" s="28"/>
      <c r="AD50" s="28"/>
      <c r="AE50" s="28"/>
      <c r="AF50" s="28"/>
      <c r="AG50" s="28"/>
      <c r="AH50" s="28"/>
      <c r="AI50" s="199"/>
      <c r="AJ50" s="28"/>
      <c r="AK50" s="205"/>
      <c r="AL50" s="205"/>
      <c r="AM50" s="28"/>
    </row>
    <row r="51" spans="2:40" ht="45">
      <c r="B51" s="97"/>
      <c r="C51" s="74"/>
      <c r="D51" s="74"/>
      <c r="E51" s="244" t="s">
        <v>436</v>
      </c>
      <c r="F51" s="239">
        <v>14069.17</v>
      </c>
      <c r="G51" s="243" t="s">
        <v>432</v>
      </c>
      <c r="H51" s="96"/>
      <c r="I51" s="28"/>
      <c r="K51" s="28"/>
      <c r="L51" s="28"/>
      <c r="M51" s="28"/>
      <c r="N51" s="28"/>
      <c r="O51" s="28"/>
      <c r="P51" s="28"/>
      <c r="Q51" s="28"/>
      <c r="R51" s="28"/>
      <c r="S51" s="28"/>
      <c r="T51" s="28"/>
      <c r="U51" s="199"/>
      <c r="V51" s="28"/>
      <c r="W51" s="202"/>
      <c r="X51" s="28"/>
      <c r="Y51" s="28"/>
      <c r="Z51" s="28"/>
      <c r="AA51" s="205"/>
      <c r="AB51" s="205"/>
      <c r="AC51" s="205"/>
      <c r="AD51" s="28"/>
      <c r="AE51" s="28"/>
      <c r="AF51" s="28"/>
      <c r="AG51" s="28"/>
      <c r="AH51" s="28"/>
      <c r="AI51" s="28"/>
      <c r="AJ51" s="199"/>
      <c r="AK51" s="28"/>
      <c r="AL51" s="205"/>
      <c r="AM51" s="205"/>
      <c r="AN51" s="28"/>
    </row>
    <row r="52" spans="2:40" ht="30">
      <c r="B52" s="97"/>
      <c r="C52" s="74"/>
      <c r="D52" s="74"/>
      <c r="E52" s="244" t="s">
        <v>437</v>
      </c>
      <c r="F52" s="239">
        <v>325670.9416448032</v>
      </c>
      <c r="G52" s="243" t="s">
        <v>434</v>
      </c>
      <c r="H52" s="96"/>
      <c r="I52" s="28"/>
      <c r="K52" s="28"/>
      <c r="L52" s="28"/>
      <c r="M52" s="28"/>
      <c r="N52" s="28"/>
      <c r="O52" s="28"/>
      <c r="P52" s="28"/>
      <c r="Q52" s="28"/>
      <c r="R52" s="28"/>
      <c r="S52" s="28"/>
      <c r="T52" s="28"/>
      <c r="U52" s="199"/>
      <c r="V52" s="28"/>
      <c r="W52" s="202"/>
      <c r="X52" s="28"/>
      <c r="Y52" s="28"/>
      <c r="Z52" s="28"/>
      <c r="AA52" s="205"/>
      <c r="AB52" s="205"/>
      <c r="AC52" s="205"/>
      <c r="AD52" s="28"/>
      <c r="AE52" s="28"/>
      <c r="AF52" s="28"/>
      <c r="AG52" s="28"/>
      <c r="AH52" s="28"/>
      <c r="AI52" s="28"/>
      <c r="AJ52" s="199"/>
      <c r="AK52" s="28"/>
      <c r="AL52" s="205"/>
      <c r="AM52" s="205"/>
      <c r="AN52" s="28"/>
    </row>
    <row r="53" spans="2:40" ht="30">
      <c r="B53" s="97"/>
      <c r="C53" s="74"/>
      <c r="D53" s="74"/>
      <c r="E53" s="216" t="s">
        <v>411</v>
      </c>
      <c r="F53" s="211">
        <v>117863.98</v>
      </c>
      <c r="G53" s="220" t="s">
        <v>419</v>
      </c>
      <c r="H53" s="96"/>
      <c r="I53" s="28"/>
      <c r="K53" s="28"/>
      <c r="L53" s="28"/>
      <c r="M53" s="199"/>
      <c r="N53" s="28"/>
      <c r="O53" s="28"/>
      <c r="P53" s="28"/>
      <c r="Q53" s="28"/>
      <c r="R53" s="28"/>
      <c r="S53" s="28"/>
      <c r="T53" s="28"/>
      <c r="U53" s="201"/>
      <c r="V53" s="28"/>
      <c r="W53" s="28"/>
      <c r="X53" s="28"/>
      <c r="Y53" s="28"/>
      <c r="Z53" s="28"/>
      <c r="AA53" s="205"/>
      <c r="AB53" s="205"/>
      <c r="AC53" s="28"/>
      <c r="AD53" s="28"/>
      <c r="AE53" s="28"/>
      <c r="AF53" s="28"/>
      <c r="AG53" s="28"/>
      <c r="AH53" s="28"/>
      <c r="AI53" s="28"/>
      <c r="AJ53" s="201"/>
      <c r="AK53" s="205"/>
      <c r="AL53" s="205"/>
      <c r="AM53" s="28"/>
      <c r="AN53" s="28"/>
    </row>
    <row r="54" spans="2:40" ht="30">
      <c r="B54" s="97"/>
      <c r="C54" s="74"/>
      <c r="D54" s="74"/>
      <c r="E54" s="245" t="s">
        <v>438</v>
      </c>
      <c r="F54" s="246">
        <v>36240.12</v>
      </c>
      <c r="G54" s="247" t="s">
        <v>421</v>
      </c>
      <c r="H54" s="96"/>
      <c r="I54" s="28"/>
      <c r="K54" s="199"/>
      <c r="L54" s="28"/>
      <c r="M54" s="28"/>
      <c r="N54" s="28"/>
      <c r="O54" s="28"/>
      <c r="P54" s="28"/>
      <c r="Q54" s="28"/>
      <c r="R54" s="28"/>
      <c r="S54" s="28"/>
      <c r="T54" s="28"/>
      <c r="U54" s="201"/>
      <c r="V54" s="202"/>
      <c r="W54" s="28"/>
      <c r="X54" s="199"/>
      <c r="Y54" s="28"/>
      <c r="Z54" s="207"/>
      <c r="AA54" s="208"/>
      <c r="AB54" s="208"/>
      <c r="AC54" s="28"/>
      <c r="AD54" s="28"/>
      <c r="AE54" s="28"/>
      <c r="AF54" s="28"/>
      <c r="AG54" s="28"/>
      <c r="AH54" s="28"/>
      <c r="AI54" s="28"/>
      <c r="AJ54" s="201"/>
      <c r="AK54" s="205"/>
      <c r="AL54" s="28"/>
      <c r="AM54" s="28"/>
      <c r="AN54" s="28"/>
    </row>
    <row r="55" spans="2:40" ht="30">
      <c r="B55" s="97"/>
      <c r="C55" s="74"/>
      <c r="D55" s="74"/>
      <c r="E55" s="257" t="s">
        <v>490</v>
      </c>
      <c r="F55" s="259">
        <v>17573.71</v>
      </c>
      <c r="G55" s="260" t="s">
        <v>443</v>
      </c>
      <c r="H55" s="252"/>
      <c r="I55" s="253"/>
      <c r="K55" s="28"/>
      <c r="L55" s="28"/>
      <c r="M55" s="28"/>
      <c r="N55" s="28"/>
      <c r="O55" s="28"/>
      <c r="P55" s="28"/>
      <c r="Q55" s="28"/>
      <c r="R55" s="28"/>
      <c r="S55" s="28"/>
      <c r="T55" s="28"/>
      <c r="U55" s="201"/>
      <c r="V55" s="202"/>
      <c r="W55" s="28"/>
      <c r="X55" s="28"/>
      <c r="Y55" s="28"/>
      <c r="Z55" s="28"/>
      <c r="AA55" s="28"/>
      <c r="AB55" s="28"/>
      <c r="AC55" s="28"/>
      <c r="AD55" s="28"/>
      <c r="AE55" s="28"/>
      <c r="AF55" s="28"/>
      <c r="AG55" s="28"/>
      <c r="AH55" s="28"/>
      <c r="AI55" s="28"/>
      <c r="AJ55" s="202"/>
      <c r="AK55" s="28"/>
      <c r="AL55" s="28"/>
      <c r="AM55" s="205"/>
      <c r="AN55" s="28"/>
    </row>
    <row r="56" spans="2:40" ht="30">
      <c r="B56" s="97"/>
      <c r="C56" s="74"/>
      <c r="D56" s="74"/>
      <c r="E56" s="257" t="s">
        <v>491</v>
      </c>
      <c r="F56" s="259">
        <v>50000</v>
      </c>
      <c r="G56" s="260" t="s">
        <v>422</v>
      </c>
      <c r="H56" s="96"/>
      <c r="I56" s="28"/>
      <c r="J56" s="28"/>
      <c r="K56" s="28"/>
      <c r="L56" s="28"/>
      <c r="M56" s="28"/>
      <c r="N56" s="28"/>
      <c r="O56" s="28"/>
      <c r="P56" s="28"/>
      <c r="Q56" s="28"/>
      <c r="R56" s="28"/>
      <c r="S56" s="28"/>
      <c r="T56" s="28"/>
      <c r="U56" s="201"/>
      <c r="V56" s="202"/>
      <c r="W56" s="28"/>
      <c r="X56" s="28"/>
      <c r="Y56" s="28"/>
      <c r="Z56" s="28"/>
      <c r="AA56" s="28"/>
      <c r="AB56" s="28"/>
      <c r="AC56" s="28"/>
      <c r="AD56" s="28"/>
      <c r="AE56" s="28"/>
      <c r="AF56" s="28"/>
      <c r="AG56" s="28"/>
      <c r="AH56" s="28"/>
      <c r="AI56" s="28"/>
      <c r="AJ56" s="202"/>
      <c r="AK56" s="28"/>
      <c r="AL56" s="28"/>
      <c r="AM56" s="205"/>
      <c r="AN56" s="28"/>
    </row>
    <row r="57" spans="2:40" ht="51" customHeight="1">
      <c r="B57" s="97"/>
      <c r="C57" s="74"/>
      <c r="D57" s="74"/>
      <c r="E57" s="257" t="s">
        <v>492</v>
      </c>
      <c r="F57" s="246">
        <v>79288.52</v>
      </c>
      <c r="G57" s="261" t="s">
        <v>444</v>
      </c>
      <c r="H57" s="96"/>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row>
    <row r="58" spans="2:40" ht="35.25" customHeight="1">
      <c r="B58" s="97"/>
      <c r="C58" s="74"/>
      <c r="D58" s="74"/>
      <c r="E58" s="257" t="s">
        <v>493</v>
      </c>
      <c r="F58" s="259">
        <v>35858.84</v>
      </c>
      <c r="G58" s="261" t="s">
        <v>445</v>
      </c>
      <c r="H58" s="96"/>
      <c r="I58" s="205"/>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09"/>
      <c r="AL58" s="28"/>
      <c r="AM58" s="28"/>
      <c r="AN58" s="28"/>
    </row>
    <row r="59" spans="2:40" ht="75">
      <c r="B59" s="97"/>
      <c r="C59" s="74"/>
      <c r="D59" s="74"/>
      <c r="E59" s="257" t="s">
        <v>494</v>
      </c>
      <c r="F59" s="246">
        <v>15523.07</v>
      </c>
      <c r="G59" s="262" t="s">
        <v>423</v>
      </c>
      <c r="H59" s="96"/>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row>
    <row r="60" spans="2:40" ht="60">
      <c r="B60" s="97"/>
      <c r="C60" s="74"/>
      <c r="D60" s="74"/>
      <c r="E60" s="257" t="s">
        <v>495</v>
      </c>
      <c r="F60" s="246">
        <v>30000</v>
      </c>
      <c r="G60" s="262" t="s">
        <v>421</v>
      </c>
      <c r="H60" s="96"/>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row>
    <row r="61" spans="2:40" ht="30">
      <c r="B61" s="97"/>
      <c r="C61" s="74"/>
      <c r="D61" s="74"/>
      <c r="E61" s="257" t="s">
        <v>489</v>
      </c>
      <c r="F61" s="246">
        <v>30000</v>
      </c>
      <c r="G61" s="260" t="s">
        <v>419</v>
      </c>
      <c r="H61" s="96"/>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row>
    <row r="62" spans="2:40" ht="30">
      <c r="B62" s="97"/>
      <c r="C62" s="74"/>
      <c r="D62" s="74"/>
      <c r="E62" s="218" t="s">
        <v>418</v>
      </c>
      <c r="F62" s="211">
        <v>45000</v>
      </c>
      <c r="G62" s="231" t="s">
        <v>421</v>
      </c>
      <c r="H62" s="96"/>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row>
    <row r="63" spans="2:40" ht="30">
      <c r="B63" s="97"/>
      <c r="C63" s="74"/>
      <c r="D63" s="74"/>
      <c r="E63" s="219" t="s">
        <v>417</v>
      </c>
      <c r="F63" s="212">
        <v>13722.62</v>
      </c>
      <c r="G63" s="220" t="s">
        <v>419</v>
      </c>
      <c r="H63" s="96"/>
      <c r="I63" s="28"/>
      <c r="J63" s="28"/>
      <c r="K63" s="210"/>
      <c r="L63" s="205"/>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row>
    <row r="64" spans="2:40" ht="30.75" thickBot="1">
      <c r="B64" s="97"/>
      <c r="C64" s="74"/>
      <c r="D64" s="74"/>
      <c r="E64" s="221" t="s">
        <v>376</v>
      </c>
      <c r="F64" s="222">
        <v>50000</v>
      </c>
      <c r="G64" s="220" t="s">
        <v>419</v>
      </c>
      <c r="H64" s="96"/>
      <c r="I64" s="28"/>
      <c r="J64" s="28"/>
      <c r="K64" s="201"/>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row>
    <row r="65" spans="2:40" ht="15">
      <c r="B65" s="97"/>
      <c r="C65" s="74"/>
      <c r="D65" s="74"/>
      <c r="E65" s="98"/>
      <c r="F65" s="274">
        <f>SUM(F37:F64)</f>
        <v>3548509.8054994955</v>
      </c>
      <c r="G65" s="98"/>
      <c r="H65" s="96"/>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row>
    <row r="66" spans="2:40" ht="15.75" thickBot="1">
      <c r="B66" s="97"/>
      <c r="C66" s="280" t="s">
        <v>218</v>
      </c>
      <c r="D66" s="280"/>
      <c r="E66" s="71"/>
      <c r="F66" s="98"/>
      <c r="G66" s="98"/>
      <c r="H66" s="96"/>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row>
    <row r="67" spans="2:40" ht="49.5" customHeight="1" thickBot="1">
      <c r="B67" s="97"/>
      <c r="C67" s="280" t="s">
        <v>219</v>
      </c>
      <c r="D67" s="280"/>
      <c r="E67" s="292"/>
      <c r="F67" s="293"/>
      <c r="G67" s="98"/>
      <c r="H67" s="96"/>
      <c r="I67" s="200"/>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row>
    <row r="68" spans="2:40" ht="15">
      <c r="B68" s="97"/>
      <c r="C68" s="157"/>
      <c r="D68" s="157"/>
      <c r="E68" s="71"/>
      <c r="F68" s="98"/>
      <c r="G68" s="98"/>
      <c r="H68" s="96"/>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row>
    <row r="69" spans="2:40" ht="15.75" thickBot="1">
      <c r="B69" s="97"/>
      <c r="C69" s="288" t="s">
        <v>220</v>
      </c>
      <c r="D69" s="288"/>
      <c r="E69" s="288"/>
      <c r="F69" s="288"/>
      <c r="G69" s="98"/>
      <c r="H69" s="96"/>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row>
    <row r="70" spans="2:40" ht="49.5" customHeight="1" thickBot="1">
      <c r="B70" s="97"/>
      <c r="C70" s="280" t="s">
        <v>221</v>
      </c>
      <c r="D70" s="280"/>
      <c r="E70" s="283"/>
      <c r="F70" s="284"/>
      <c r="G70" s="98"/>
      <c r="H70" s="96"/>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row>
    <row r="71" spans="2:8" ht="99.75" customHeight="1" thickBot="1">
      <c r="B71" s="97"/>
      <c r="C71" s="280" t="s">
        <v>222</v>
      </c>
      <c r="D71" s="280"/>
      <c r="E71" s="281"/>
      <c r="F71" s="282"/>
      <c r="G71" s="98"/>
      <c r="H71" s="96"/>
    </row>
    <row r="72" spans="2:8" ht="15">
      <c r="B72" s="97"/>
      <c r="C72" s="74"/>
      <c r="D72" s="74"/>
      <c r="E72" s="98"/>
      <c r="F72" s="98"/>
      <c r="G72" s="98"/>
      <c r="H72" s="96"/>
    </row>
    <row r="73" spans="2:8" ht="15.75" thickBot="1">
      <c r="B73" s="99"/>
      <c r="C73" s="277"/>
      <c r="D73" s="277"/>
      <c r="E73" s="100"/>
      <c r="F73" s="81"/>
      <c r="G73" s="81"/>
      <c r="H73" s="101"/>
    </row>
    <row r="74" spans="2:7" s="32" customFormat="1" ht="64.5" customHeight="1">
      <c r="B74" s="31"/>
      <c r="C74" s="278"/>
      <c r="D74" s="278"/>
      <c r="E74" s="279"/>
      <c r="F74" s="279"/>
      <c r="G74" s="15"/>
    </row>
    <row r="75" spans="2:7" ht="59.25" customHeight="1">
      <c r="B75" s="31"/>
      <c r="C75" s="33"/>
      <c r="D75" s="33"/>
      <c r="E75" s="30"/>
      <c r="F75" s="30"/>
      <c r="G75" s="15"/>
    </row>
    <row r="76" spans="2:7" ht="49.5" customHeight="1">
      <c r="B76" s="31"/>
      <c r="C76" s="285"/>
      <c r="D76" s="285"/>
      <c r="E76" s="287"/>
      <c r="F76" s="287"/>
      <c r="G76" s="15"/>
    </row>
    <row r="77" spans="2:7" ht="99.75" customHeight="1">
      <c r="B77" s="31"/>
      <c r="C77" s="285"/>
      <c r="D77" s="285"/>
      <c r="E77" s="286"/>
      <c r="F77" s="286"/>
      <c r="G77" s="15"/>
    </row>
    <row r="78" spans="2:7" ht="15">
      <c r="B78" s="31"/>
      <c r="C78" s="31"/>
      <c r="D78" s="31"/>
      <c r="E78" s="15"/>
      <c r="F78" s="15"/>
      <c r="G78" s="15"/>
    </row>
    <row r="79" spans="2:7" ht="15">
      <c r="B79" s="31"/>
      <c r="C79" s="278"/>
      <c r="D79" s="278"/>
      <c r="E79" s="15"/>
      <c r="F79" s="15"/>
      <c r="G79" s="15"/>
    </row>
    <row r="80" spans="2:7" ht="49.5" customHeight="1">
      <c r="B80" s="31"/>
      <c r="C80" s="278"/>
      <c r="D80" s="278"/>
      <c r="E80" s="286"/>
      <c r="F80" s="286"/>
      <c r="G80" s="15"/>
    </row>
    <row r="81" spans="2:7" ht="99.75" customHeight="1">
      <c r="B81" s="31"/>
      <c r="C81" s="285"/>
      <c r="D81" s="285"/>
      <c r="E81" s="286"/>
      <c r="F81" s="286"/>
      <c r="G81" s="15"/>
    </row>
    <row r="82" spans="2:7" ht="15">
      <c r="B82" s="31"/>
      <c r="C82" s="34"/>
      <c r="D82" s="31"/>
      <c r="E82" s="35"/>
      <c r="F82" s="15"/>
      <c r="G82" s="15"/>
    </row>
    <row r="83" spans="2:7" ht="15">
      <c r="B83" s="31"/>
      <c r="C83" s="34"/>
      <c r="D83" s="34"/>
      <c r="E83" s="35"/>
      <c r="F83" s="35"/>
      <c r="G83" s="14"/>
    </row>
    <row r="84" spans="5:6" ht="15">
      <c r="E84" s="36"/>
      <c r="F84" s="36"/>
    </row>
    <row r="85" spans="5:6" ht="15">
      <c r="E85" s="36"/>
      <c r="F85" s="36"/>
    </row>
  </sheetData>
  <sheetProtection/>
  <mergeCells count="33">
    <mergeCell ref="C3:F3"/>
    <mergeCell ref="E67:F67"/>
    <mergeCell ref="C5:F5"/>
    <mergeCell ref="B4:F4"/>
    <mergeCell ref="C13:D13"/>
    <mergeCell ref="C7:D7"/>
    <mergeCell ref="E9:F9"/>
    <mergeCell ref="E10:F10"/>
    <mergeCell ref="C8:F8"/>
    <mergeCell ref="C12:D12"/>
    <mergeCell ref="C69:F69"/>
    <mergeCell ref="C9:D9"/>
    <mergeCell ref="C10:D10"/>
    <mergeCell ref="C35:D35"/>
    <mergeCell ref="C36:D36"/>
    <mergeCell ref="C67:D67"/>
    <mergeCell ref="C66:D66"/>
    <mergeCell ref="C81:D81"/>
    <mergeCell ref="E80:F80"/>
    <mergeCell ref="E81:F81"/>
    <mergeCell ref="E77:F77"/>
    <mergeCell ref="E76:F76"/>
    <mergeCell ref="C76:D76"/>
    <mergeCell ref="C77:D77"/>
    <mergeCell ref="C80:D80"/>
    <mergeCell ref="C79:D79"/>
    <mergeCell ref="C73:D73"/>
    <mergeCell ref="C74:D74"/>
    <mergeCell ref="E74:F74"/>
    <mergeCell ref="C71:D71"/>
    <mergeCell ref="C70:D70"/>
    <mergeCell ref="E71:F71"/>
    <mergeCell ref="E70:F70"/>
  </mergeCells>
  <dataValidations count="2">
    <dataValidation type="whole" allowBlank="1" showInputMessage="1" showErrorMessage="1" sqref="E76 E70 E9">
      <formula1>-999999999</formula1>
      <formula2>999999999</formula2>
    </dataValidation>
    <dataValidation type="list" allowBlank="1" showInputMessage="1" showErrorMessage="1" sqref="E80">
      <formula1>$K$86:$K$87</formula1>
    </dataValidation>
  </dataValidation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B2:G60"/>
  <sheetViews>
    <sheetView zoomScalePageLayoutView="0" workbookViewId="0" topLeftCell="A25">
      <selection activeCell="D28" sqref="D28"/>
    </sheetView>
  </sheetViews>
  <sheetFormatPr defaultColWidth="9.140625" defaultRowHeight="15"/>
  <cols>
    <col min="3" max="6" width="30.7109375" style="0" customWidth="1"/>
  </cols>
  <sheetData>
    <row r="1" ht="15.75" thickBot="1"/>
    <row r="2" spans="2:7" ht="15.75" thickBot="1">
      <c r="B2" s="123"/>
      <c r="C2" s="124"/>
      <c r="D2" s="124"/>
      <c r="E2" s="124"/>
      <c r="F2" s="124"/>
      <c r="G2" s="125"/>
    </row>
    <row r="3" spans="2:7" ht="21" thickBot="1">
      <c r="B3" s="126"/>
      <c r="C3" s="289" t="s">
        <v>228</v>
      </c>
      <c r="D3" s="290"/>
      <c r="E3" s="290"/>
      <c r="F3" s="291"/>
      <c r="G3" s="83"/>
    </row>
    <row r="4" spans="2:7" ht="15">
      <c r="B4" s="306"/>
      <c r="C4" s="307"/>
      <c r="D4" s="307"/>
      <c r="E4" s="307"/>
      <c r="F4" s="307"/>
      <c r="G4" s="83"/>
    </row>
    <row r="5" spans="2:7" ht="15">
      <c r="B5" s="84"/>
      <c r="C5" s="308"/>
      <c r="D5" s="308"/>
      <c r="E5" s="308"/>
      <c r="F5" s="308"/>
      <c r="G5" s="83"/>
    </row>
    <row r="6" spans="2:7" ht="15">
      <c r="B6" s="84"/>
      <c r="C6" s="85"/>
      <c r="D6" s="86"/>
      <c r="E6" s="85"/>
      <c r="F6" s="86"/>
      <c r="G6" s="83"/>
    </row>
    <row r="7" spans="2:7" ht="15">
      <c r="B7" s="84"/>
      <c r="C7" s="309" t="s">
        <v>239</v>
      </c>
      <c r="D7" s="309"/>
      <c r="E7" s="87"/>
      <c r="F7" s="86"/>
      <c r="G7" s="83"/>
    </row>
    <row r="8" spans="2:7" ht="15.75" thickBot="1">
      <c r="B8" s="84"/>
      <c r="C8" s="310" t="s">
        <v>283</v>
      </c>
      <c r="D8" s="310"/>
      <c r="E8" s="310"/>
      <c r="F8" s="310"/>
      <c r="G8" s="83"/>
    </row>
    <row r="9" spans="2:7" ht="15.75" thickBot="1">
      <c r="B9" s="84"/>
      <c r="C9" s="40" t="s">
        <v>242</v>
      </c>
      <c r="D9" s="41" t="s">
        <v>241</v>
      </c>
      <c r="E9" s="311" t="s">
        <v>240</v>
      </c>
      <c r="F9" s="312"/>
      <c r="G9" s="83"/>
    </row>
    <row r="10" spans="2:7" ht="65.25" customHeight="1">
      <c r="B10" s="84"/>
      <c r="C10" s="42" t="s">
        <v>338</v>
      </c>
      <c r="D10" s="232" t="s">
        <v>344</v>
      </c>
      <c r="E10" s="304" t="s">
        <v>345</v>
      </c>
      <c r="F10" s="305"/>
      <c r="G10" s="83"/>
    </row>
    <row r="11" spans="2:7" ht="105" customHeight="1">
      <c r="B11" s="84"/>
      <c r="C11" s="42" t="s">
        <v>339</v>
      </c>
      <c r="D11" s="42" t="s">
        <v>344</v>
      </c>
      <c r="E11" s="302" t="s">
        <v>346</v>
      </c>
      <c r="F11" s="303"/>
      <c r="G11" s="83"/>
    </row>
    <row r="12" spans="2:7" ht="83.25" customHeight="1">
      <c r="B12" s="84"/>
      <c r="C12" s="42" t="s">
        <v>340</v>
      </c>
      <c r="D12" s="42" t="s">
        <v>344</v>
      </c>
      <c r="E12" s="302" t="s">
        <v>347</v>
      </c>
      <c r="F12" s="303"/>
      <c r="G12" s="83"/>
    </row>
    <row r="13" spans="2:7" ht="30" customHeight="1">
      <c r="B13" s="84"/>
      <c r="C13" s="42" t="s">
        <v>341</v>
      </c>
      <c r="D13" s="42" t="s">
        <v>348</v>
      </c>
      <c r="E13" s="302" t="s">
        <v>349</v>
      </c>
      <c r="F13" s="303"/>
      <c r="G13" s="83"/>
    </row>
    <row r="14" spans="2:7" ht="60.75" customHeight="1">
      <c r="B14" s="84"/>
      <c r="C14" s="42" t="s">
        <v>342</v>
      </c>
      <c r="D14" s="42" t="s">
        <v>350</v>
      </c>
      <c r="E14" s="302" t="s">
        <v>502</v>
      </c>
      <c r="F14" s="303"/>
      <c r="G14" s="83"/>
    </row>
    <row r="15" spans="2:7" ht="30" customHeight="1">
      <c r="B15" s="84"/>
      <c r="C15" s="42" t="s">
        <v>343</v>
      </c>
      <c r="D15" s="42" t="s">
        <v>344</v>
      </c>
      <c r="E15" s="302" t="s">
        <v>351</v>
      </c>
      <c r="F15" s="303"/>
      <c r="G15" s="83"/>
    </row>
    <row r="16" spans="2:7" ht="61.5" customHeight="1">
      <c r="B16" s="84"/>
      <c r="C16" s="42" t="s">
        <v>354</v>
      </c>
      <c r="D16" s="42" t="s">
        <v>344</v>
      </c>
      <c r="E16" s="302" t="s">
        <v>352</v>
      </c>
      <c r="F16" s="303"/>
      <c r="G16" s="83"/>
    </row>
    <row r="17" spans="2:7" ht="30" customHeight="1">
      <c r="B17" s="84"/>
      <c r="C17" s="42"/>
      <c r="D17" s="42"/>
      <c r="E17" s="302"/>
      <c r="F17" s="303"/>
      <c r="G17" s="83"/>
    </row>
    <row r="18" spans="2:7" ht="30" customHeight="1">
      <c r="B18" s="84"/>
      <c r="C18" s="42"/>
      <c r="D18" s="42"/>
      <c r="E18" s="302"/>
      <c r="F18" s="303"/>
      <c r="G18" s="83"/>
    </row>
    <row r="19" spans="2:7" ht="30" customHeight="1">
      <c r="B19" s="84"/>
      <c r="C19" s="42"/>
      <c r="D19" s="42"/>
      <c r="E19" s="302"/>
      <c r="F19" s="303"/>
      <c r="G19" s="83"/>
    </row>
    <row r="20" spans="2:7" ht="30" customHeight="1" thickBot="1">
      <c r="B20" s="84"/>
      <c r="C20" s="43"/>
      <c r="D20" s="43"/>
      <c r="E20" s="313"/>
      <c r="F20" s="314"/>
      <c r="G20" s="83"/>
    </row>
    <row r="21" spans="2:7" ht="15">
      <c r="B21" s="84"/>
      <c r="C21" s="86"/>
      <c r="D21" s="86"/>
      <c r="E21" s="86"/>
      <c r="F21" s="86"/>
      <c r="G21" s="83"/>
    </row>
    <row r="22" spans="2:7" ht="15">
      <c r="B22" s="84"/>
      <c r="C22" s="321" t="s">
        <v>296</v>
      </c>
      <c r="D22" s="321"/>
      <c r="E22" s="321"/>
      <c r="F22" s="321"/>
      <c r="G22" s="83"/>
    </row>
    <row r="23" spans="2:7" ht="15.75" thickBot="1">
      <c r="B23" s="84"/>
      <c r="C23" s="322" t="s">
        <v>353</v>
      </c>
      <c r="D23" s="322"/>
      <c r="E23" s="322"/>
      <c r="F23" s="322"/>
      <c r="G23" s="83"/>
    </row>
    <row r="24" spans="2:7" ht="15.75" thickBot="1">
      <c r="B24" s="84"/>
      <c r="C24" s="40" t="s">
        <v>242</v>
      </c>
      <c r="D24" s="41" t="s">
        <v>241</v>
      </c>
      <c r="E24" s="311" t="s">
        <v>240</v>
      </c>
      <c r="F24" s="312"/>
      <c r="G24" s="83"/>
    </row>
    <row r="25" spans="2:7" ht="75">
      <c r="B25" s="84"/>
      <c r="C25" s="42" t="s">
        <v>498</v>
      </c>
      <c r="D25" s="267" t="s">
        <v>344</v>
      </c>
      <c r="E25" s="316" t="s">
        <v>499</v>
      </c>
      <c r="F25" s="317"/>
      <c r="G25" s="83"/>
    </row>
    <row r="26" spans="2:7" ht="50.25" customHeight="1">
      <c r="B26" s="84"/>
      <c r="C26" s="42" t="s">
        <v>355</v>
      </c>
      <c r="D26" s="254" t="s">
        <v>350</v>
      </c>
      <c r="E26" s="302" t="s">
        <v>375</v>
      </c>
      <c r="F26" s="303"/>
      <c r="G26" s="83"/>
    </row>
    <row r="27" spans="2:7" ht="77.25" customHeight="1">
      <c r="B27" s="84"/>
      <c r="C27" s="42" t="s">
        <v>458</v>
      </c>
      <c r="D27" s="254" t="s">
        <v>344</v>
      </c>
      <c r="E27" s="318" t="s">
        <v>459</v>
      </c>
      <c r="F27" s="319"/>
      <c r="G27" s="83"/>
    </row>
    <row r="28" spans="2:7" ht="30">
      <c r="B28" s="84"/>
      <c r="C28" s="232" t="s">
        <v>460</v>
      </c>
      <c r="D28" s="232" t="s">
        <v>344</v>
      </c>
      <c r="E28" s="304" t="s">
        <v>461</v>
      </c>
      <c r="F28" s="305"/>
      <c r="G28" s="83"/>
    </row>
    <row r="29" spans="2:7" ht="15">
      <c r="B29" s="84"/>
      <c r="C29" s="86"/>
      <c r="D29" s="86"/>
      <c r="E29" s="86"/>
      <c r="F29" s="86"/>
      <c r="G29" s="83"/>
    </row>
    <row r="30" spans="2:7" ht="15">
      <c r="B30" s="84"/>
      <c r="C30" s="86"/>
      <c r="D30" s="86"/>
      <c r="E30" s="86"/>
      <c r="F30" s="86"/>
      <c r="G30" s="83"/>
    </row>
    <row r="31" spans="2:7" ht="31.5" customHeight="1">
      <c r="B31" s="84"/>
      <c r="C31" s="320" t="s">
        <v>295</v>
      </c>
      <c r="D31" s="320"/>
      <c r="E31" s="320"/>
      <c r="F31" s="320"/>
      <c r="G31" s="83"/>
    </row>
    <row r="32" spans="2:7" ht="15.75" thickBot="1">
      <c r="B32" s="84"/>
      <c r="C32" s="310" t="s">
        <v>246</v>
      </c>
      <c r="D32" s="310"/>
      <c r="E32" s="315"/>
      <c r="F32" s="315"/>
      <c r="G32" s="83"/>
    </row>
    <row r="33" spans="2:7" ht="99.75" customHeight="1" thickBot="1">
      <c r="B33" s="84"/>
      <c r="C33" s="327"/>
      <c r="D33" s="328"/>
      <c r="E33" s="328"/>
      <c r="F33" s="329"/>
      <c r="G33" s="83"/>
    </row>
    <row r="34" spans="2:7" ht="15">
      <c r="B34" s="84"/>
      <c r="C34" s="86"/>
      <c r="D34" s="86"/>
      <c r="E34" s="86"/>
      <c r="F34" s="86"/>
      <c r="G34" s="83"/>
    </row>
    <row r="35" spans="2:7" ht="15">
      <c r="B35" s="84"/>
      <c r="C35" s="86"/>
      <c r="D35" s="86"/>
      <c r="E35" s="86"/>
      <c r="F35" s="86"/>
      <c r="G35" s="83"/>
    </row>
    <row r="36" spans="2:7" ht="15">
      <c r="B36" s="84"/>
      <c r="C36" s="86"/>
      <c r="D36" s="86"/>
      <c r="E36" s="86"/>
      <c r="F36" s="86"/>
      <c r="G36" s="83"/>
    </row>
    <row r="37" spans="2:7" ht="15.75" thickBot="1">
      <c r="B37" s="88"/>
      <c r="C37" s="89"/>
      <c r="D37" s="89"/>
      <c r="E37" s="89"/>
      <c r="F37" s="89"/>
      <c r="G37" s="90"/>
    </row>
    <row r="38" spans="2:7" ht="15">
      <c r="B38" s="8"/>
      <c r="C38" s="8"/>
      <c r="D38" s="8"/>
      <c r="E38" s="8"/>
      <c r="F38" s="8"/>
      <c r="G38" s="8"/>
    </row>
    <row r="39" spans="2:7" ht="15">
      <c r="B39" s="8"/>
      <c r="C39" s="8"/>
      <c r="D39" s="8"/>
      <c r="E39" s="8"/>
      <c r="F39" s="8"/>
      <c r="G39" s="8"/>
    </row>
    <row r="40" spans="2:7" ht="15">
      <c r="B40" s="8"/>
      <c r="C40" s="8"/>
      <c r="D40" s="8"/>
      <c r="E40" s="8"/>
      <c r="F40" s="8"/>
      <c r="G40" s="8"/>
    </row>
    <row r="41" spans="2:7" ht="15">
      <c r="B41" s="8"/>
      <c r="C41" s="8"/>
      <c r="D41" s="8"/>
      <c r="E41" s="8"/>
      <c r="F41" s="8"/>
      <c r="G41" s="8"/>
    </row>
    <row r="42" spans="2:7" ht="15">
      <c r="B42" s="8"/>
      <c r="C42" s="8"/>
      <c r="D42" s="8"/>
      <c r="E42" s="8"/>
      <c r="F42" s="8"/>
      <c r="G42" s="8"/>
    </row>
    <row r="43" spans="2:7" ht="15">
      <c r="B43" s="8"/>
      <c r="C43" s="8"/>
      <c r="D43" s="8"/>
      <c r="E43" s="8"/>
      <c r="F43" s="8"/>
      <c r="G43" s="8"/>
    </row>
    <row r="44" spans="2:7" ht="15">
      <c r="B44" s="8"/>
      <c r="C44" s="323"/>
      <c r="D44" s="323"/>
      <c r="E44" s="7"/>
      <c r="F44" s="8"/>
      <c r="G44" s="8"/>
    </row>
    <row r="45" spans="2:7" ht="15">
      <c r="B45" s="8"/>
      <c r="C45" s="323"/>
      <c r="D45" s="323"/>
      <c r="E45" s="7"/>
      <c r="F45" s="8"/>
      <c r="G45" s="8"/>
    </row>
    <row r="46" spans="2:7" ht="15">
      <c r="B46" s="8"/>
      <c r="C46" s="331"/>
      <c r="D46" s="331"/>
      <c r="E46" s="331"/>
      <c r="F46" s="331"/>
      <c r="G46" s="8"/>
    </row>
    <row r="47" spans="2:7" ht="15">
      <c r="B47" s="8"/>
      <c r="C47" s="325"/>
      <c r="D47" s="325"/>
      <c r="E47" s="326"/>
      <c r="F47" s="326"/>
      <c r="G47" s="8"/>
    </row>
    <row r="48" spans="2:7" ht="15">
      <c r="B48" s="8"/>
      <c r="C48" s="325"/>
      <c r="D48" s="325"/>
      <c r="E48" s="330"/>
      <c r="F48" s="330"/>
      <c r="G48" s="8"/>
    </row>
    <row r="49" spans="2:7" ht="15">
      <c r="B49" s="8"/>
      <c r="C49" s="8"/>
      <c r="D49" s="8"/>
      <c r="E49" s="8"/>
      <c r="F49" s="8"/>
      <c r="G49" s="8"/>
    </row>
    <row r="50" spans="2:7" ht="15">
      <c r="B50" s="8"/>
      <c r="C50" s="323"/>
      <c r="D50" s="323"/>
      <c r="E50" s="7"/>
      <c r="F50" s="8"/>
      <c r="G50" s="8"/>
    </row>
    <row r="51" spans="2:7" ht="15">
      <c r="B51" s="8"/>
      <c r="C51" s="323"/>
      <c r="D51" s="323"/>
      <c r="E51" s="324"/>
      <c r="F51" s="324"/>
      <c r="G51" s="8"/>
    </row>
    <row r="52" spans="2:7" ht="15">
      <c r="B52" s="8"/>
      <c r="C52" s="7"/>
      <c r="D52" s="7"/>
      <c r="E52" s="7"/>
      <c r="F52" s="7"/>
      <c r="G52" s="8"/>
    </row>
    <row r="53" spans="2:7" ht="15">
      <c r="B53" s="8"/>
      <c r="C53" s="325"/>
      <c r="D53" s="325"/>
      <c r="E53" s="326"/>
      <c r="F53" s="326"/>
      <c r="G53" s="8"/>
    </row>
    <row r="54" spans="2:7" ht="15">
      <c r="B54" s="8"/>
      <c r="C54" s="325"/>
      <c r="D54" s="325"/>
      <c r="E54" s="330"/>
      <c r="F54" s="330"/>
      <c r="G54" s="8"/>
    </row>
    <row r="55" spans="2:7" ht="15">
      <c r="B55" s="8"/>
      <c r="C55" s="8"/>
      <c r="D55" s="8"/>
      <c r="E55" s="8"/>
      <c r="F55" s="8"/>
      <c r="G55" s="8"/>
    </row>
    <row r="56" spans="2:7" ht="15">
      <c r="B56" s="8"/>
      <c r="C56" s="323"/>
      <c r="D56" s="323"/>
      <c r="E56" s="8"/>
      <c r="F56" s="8"/>
      <c r="G56" s="8"/>
    </row>
    <row r="57" spans="2:7" ht="15">
      <c r="B57" s="8"/>
      <c r="C57" s="323"/>
      <c r="D57" s="323"/>
      <c r="E57" s="330"/>
      <c r="F57" s="330"/>
      <c r="G57" s="8"/>
    </row>
    <row r="58" spans="2:7" ht="15">
      <c r="B58" s="8"/>
      <c r="C58" s="325"/>
      <c r="D58" s="325"/>
      <c r="E58" s="330"/>
      <c r="F58" s="330"/>
      <c r="G58" s="8"/>
    </row>
    <row r="59" spans="2:7" ht="15">
      <c r="B59" s="8"/>
      <c r="C59" s="10"/>
      <c r="D59" s="8"/>
      <c r="E59" s="10"/>
      <c r="F59" s="8"/>
      <c r="G59" s="8"/>
    </row>
    <row r="60" spans="2:7" ht="15">
      <c r="B60" s="8"/>
      <c r="C60" s="10"/>
      <c r="D60" s="10"/>
      <c r="E60" s="10"/>
      <c r="F60" s="10"/>
      <c r="G60" s="11"/>
    </row>
  </sheetData>
  <sheetProtection/>
  <mergeCells count="47">
    <mergeCell ref="C48:D48"/>
    <mergeCell ref="E48:F48"/>
    <mergeCell ref="C50:D50"/>
    <mergeCell ref="C3:F3"/>
    <mergeCell ref="C56:D56"/>
    <mergeCell ref="C57:D57"/>
    <mergeCell ref="E57:F57"/>
    <mergeCell ref="C58:D58"/>
    <mergeCell ref="E58:F58"/>
    <mergeCell ref="C54:D54"/>
    <mergeCell ref="E54:F54"/>
    <mergeCell ref="C44:D44"/>
    <mergeCell ref="C45:D45"/>
    <mergeCell ref="C22:F22"/>
    <mergeCell ref="C23:F23"/>
    <mergeCell ref="C51:D51"/>
    <mergeCell ref="E51:F51"/>
    <mergeCell ref="C53:D53"/>
    <mergeCell ref="E53:F53"/>
    <mergeCell ref="C33:F33"/>
    <mergeCell ref="C46:F46"/>
    <mergeCell ref="C47:D47"/>
    <mergeCell ref="E47:F47"/>
    <mergeCell ref="E32:F32"/>
    <mergeCell ref="E24:F24"/>
    <mergeCell ref="E25:F25"/>
    <mergeCell ref="E26:F26"/>
    <mergeCell ref="E27:F27"/>
    <mergeCell ref="E28:F28"/>
    <mergeCell ref="C31:F31"/>
    <mergeCell ref="B4:F4"/>
    <mergeCell ref="C5:F5"/>
    <mergeCell ref="C7:D7"/>
    <mergeCell ref="C8:F8"/>
    <mergeCell ref="E9:F9"/>
    <mergeCell ref="C32:D32"/>
    <mergeCell ref="E17:F17"/>
    <mergeCell ref="E18:F18"/>
    <mergeCell ref="E19:F19"/>
    <mergeCell ref="E20:F20"/>
    <mergeCell ref="E15:F15"/>
    <mergeCell ref="E16:F16"/>
    <mergeCell ref="E10:F10"/>
    <mergeCell ref="E11:F11"/>
    <mergeCell ref="E12:F12"/>
    <mergeCell ref="E13:F13"/>
    <mergeCell ref="E14:F14"/>
  </mergeCells>
  <dataValidations count="2">
    <dataValidation type="whole" allowBlank="1" showInputMessage="1" showErrorMessage="1" sqref="E53 E47">
      <formula1>-999999999</formula1>
      <formula2>999999999</formula2>
    </dataValidation>
    <dataValidation type="list" allowBlank="1" showInputMessage="1" showErrorMessage="1" sqref="E57">
      <formula1>$K$64:$K$65</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Z99"/>
  <sheetViews>
    <sheetView zoomScalePageLayoutView="0" workbookViewId="0" topLeftCell="E1">
      <selection activeCell="J30" sqref="J30"/>
    </sheetView>
  </sheetViews>
  <sheetFormatPr defaultColWidth="9.140625" defaultRowHeight="15"/>
  <cols>
    <col min="3" max="3" width="22.00390625" style="12" customWidth="1"/>
    <col min="4" max="7" width="30.7109375" style="0" customWidth="1"/>
    <col min="8" max="8" width="60.7109375" style="0" customWidth="1"/>
    <col min="9" max="9" width="20.7109375" style="0" customWidth="1"/>
    <col min="12" max="12" width="40.7109375" style="0" customWidth="1"/>
  </cols>
  <sheetData>
    <row r="1" spans="1:52" ht="15.75" thickBot="1">
      <c r="A1" s="27"/>
      <c r="B1" s="27"/>
      <c r="C1" s="26"/>
      <c r="D1" s="27"/>
      <c r="E1" s="27"/>
      <c r="F1" s="27"/>
      <c r="G1" s="27"/>
      <c r="H1" s="135"/>
      <c r="I1" s="135"/>
      <c r="J1" s="27"/>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row>
    <row r="2" spans="1:52" ht="15.75" thickBot="1">
      <c r="A2" s="27"/>
      <c r="B2" s="63"/>
      <c r="C2" s="64"/>
      <c r="D2" s="65"/>
      <c r="E2" s="65"/>
      <c r="F2" s="65"/>
      <c r="G2" s="65"/>
      <c r="H2" s="164"/>
      <c r="I2" s="164"/>
      <c r="J2" s="66"/>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row>
    <row r="3" spans="1:52" ht="21" thickBot="1">
      <c r="A3" s="27"/>
      <c r="B3" s="126"/>
      <c r="C3" s="289" t="s">
        <v>286</v>
      </c>
      <c r="D3" s="290"/>
      <c r="E3" s="290"/>
      <c r="F3" s="290"/>
      <c r="G3" s="290"/>
      <c r="H3" s="290"/>
      <c r="I3" s="291"/>
      <c r="J3" s="128"/>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row>
    <row r="4" spans="1:52" ht="15" customHeight="1">
      <c r="A4" s="27"/>
      <c r="B4" s="67"/>
      <c r="C4" s="332" t="s">
        <v>229</v>
      </c>
      <c r="D4" s="332"/>
      <c r="E4" s="332"/>
      <c r="F4" s="332"/>
      <c r="G4" s="332"/>
      <c r="H4" s="332"/>
      <c r="I4" s="332"/>
      <c r="J4" s="68"/>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row>
    <row r="5" spans="1:52" ht="15">
      <c r="A5" s="27"/>
      <c r="B5" s="67"/>
      <c r="C5" s="161"/>
      <c r="D5" s="161"/>
      <c r="E5" s="161"/>
      <c r="F5" s="169"/>
      <c r="G5" s="161"/>
      <c r="H5" s="165"/>
      <c r="I5" s="165"/>
      <c r="J5" s="68"/>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row>
    <row r="6" spans="1:52" ht="15">
      <c r="A6" s="27"/>
      <c r="B6" s="67"/>
      <c r="C6" s="69"/>
      <c r="D6" s="70"/>
      <c r="E6" s="70"/>
      <c r="F6" s="70"/>
      <c r="G6" s="70"/>
      <c r="H6" s="165"/>
      <c r="I6" s="165"/>
      <c r="J6" s="68"/>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row>
    <row r="7" spans="1:52" ht="15.75" customHeight="1" thickBot="1">
      <c r="A7" s="27"/>
      <c r="B7" s="67"/>
      <c r="C7" s="69"/>
      <c r="D7" s="336" t="s">
        <v>287</v>
      </c>
      <c r="E7" s="336"/>
      <c r="F7" s="336" t="s">
        <v>297</v>
      </c>
      <c r="G7" s="336"/>
      <c r="H7" s="160" t="s">
        <v>298</v>
      </c>
      <c r="I7" s="160" t="s">
        <v>238</v>
      </c>
      <c r="J7" s="68"/>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row>
    <row r="8" spans="1:52" s="12" customFormat="1" ht="39.75" customHeight="1" thickBot="1">
      <c r="A8" s="26"/>
      <c r="B8" s="72"/>
      <c r="C8" s="159" t="s">
        <v>284</v>
      </c>
      <c r="D8" s="334"/>
      <c r="E8" s="335"/>
      <c r="F8" s="334"/>
      <c r="G8" s="335"/>
      <c r="H8" s="167"/>
      <c r="I8" s="167"/>
      <c r="J8" s="73"/>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row>
    <row r="9" spans="1:52" s="12" customFormat="1" ht="39.75" customHeight="1" thickBot="1">
      <c r="A9" s="26"/>
      <c r="B9" s="72"/>
      <c r="C9" s="159"/>
      <c r="D9" s="334"/>
      <c r="E9" s="335"/>
      <c r="F9" s="334"/>
      <c r="G9" s="335"/>
      <c r="H9" s="167"/>
      <c r="I9" s="167"/>
      <c r="J9" s="73"/>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row>
    <row r="10" spans="1:52" s="12" customFormat="1" ht="39.75" customHeight="1" thickBot="1">
      <c r="A10" s="26"/>
      <c r="B10" s="72"/>
      <c r="C10" s="159"/>
      <c r="D10" s="334"/>
      <c r="E10" s="335"/>
      <c r="F10" s="334"/>
      <c r="G10" s="335"/>
      <c r="H10" s="167"/>
      <c r="I10" s="167"/>
      <c r="J10" s="73"/>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row>
    <row r="11" spans="1:52" s="12" customFormat="1" ht="39.75" customHeight="1" thickBot="1">
      <c r="A11" s="26"/>
      <c r="B11" s="72"/>
      <c r="C11" s="157"/>
      <c r="D11" s="74"/>
      <c r="E11" s="74"/>
      <c r="F11" s="74"/>
      <c r="G11" s="74"/>
      <c r="H11" s="171" t="s">
        <v>290</v>
      </c>
      <c r="I11" s="173"/>
      <c r="J11" s="73"/>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row>
    <row r="12" spans="1:52" s="12" customFormat="1" ht="30.75" customHeight="1" thickBot="1">
      <c r="A12" s="26"/>
      <c r="B12" s="72"/>
      <c r="C12" s="333" t="s">
        <v>230</v>
      </c>
      <c r="D12" s="333"/>
      <c r="E12" s="333"/>
      <c r="F12" s="333"/>
      <c r="G12" s="333"/>
      <c r="H12" s="333"/>
      <c r="I12" s="165"/>
      <c r="J12" s="73"/>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row>
    <row r="13" spans="1:52" s="12" customFormat="1" ht="30.75" customHeight="1">
      <c r="A13" s="26"/>
      <c r="B13" s="72"/>
      <c r="C13" s="168"/>
      <c r="D13" s="343"/>
      <c r="E13" s="344"/>
      <c r="F13" s="344"/>
      <c r="G13" s="344"/>
      <c r="H13" s="344"/>
      <c r="I13" s="345"/>
      <c r="J13" s="73"/>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row>
    <row r="14" spans="1:52" s="12" customFormat="1" ht="30.75" customHeight="1">
      <c r="A14" s="26"/>
      <c r="B14" s="72"/>
      <c r="C14" s="168"/>
      <c r="D14" s="346"/>
      <c r="E14" s="347"/>
      <c r="F14" s="347"/>
      <c r="G14" s="347"/>
      <c r="H14" s="347"/>
      <c r="I14" s="348"/>
      <c r="J14" s="73"/>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row>
    <row r="15" spans="1:52" s="12" customFormat="1" ht="30.75" customHeight="1">
      <c r="A15" s="26"/>
      <c r="B15" s="72"/>
      <c r="C15" s="168"/>
      <c r="D15" s="346"/>
      <c r="E15" s="347"/>
      <c r="F15" s="347"/>
      <c r="G15" s="347"/>
      <c r="H15" s="347"/>
      <c r="I15" s="348"/>
      <c r="J15" s="73"/>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row>
    <row r="16" spans="1:52" s="12" customFormat="1" ht="30.75" customHeight="1" thickBot="1">
      <c r="A16" s="26"/>
      <c r="B16" s="72"/>
      <c r="C16" s="168"/>
      <c r="D16" s="349"/>
      <c r="E16" s="350"/>
      <c r="F16" s="350"/>
      <c r="G16" s="350"/>
      <c r="H16" s="350"/>
      <c r="I16" s="351"/>
      <c r="J16" s="73"/>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row>
    <row r="17" spans="1:52" s="12" customFormat="1" ht="15">
      <c r="A17" s="26"/>
      <c r="B17" s="72"/>
      <c r="C17" s="158"/>
      <c r="D17" s="158"/>
      <c r="E17" s="158"/>
      <c r="F17" s="168"/>
      <c r="G17" s="158"/>
      <c r="H17" s="165"/>
      <c r="I17" s="165"/>
      <c r="J17" s="73"/>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row>
    <row r="18" spans="1:52" ht="15" customHeight="1">
      <c r="A18" s="27"/>
      <c r="B18" s="72"/>
      <c r="C18" s="162"/>
      <c r="D18" s="162"/>
      <c r="E18" s="162"/>
      <c r="F18" s="162"/>
      <c r="G18" s="162"/>
      <c r="H18" s="165"/>
      <c r="I18" s="165"/>
      <c r="J18" s="77"/>
      <c r="K18" s="6"/>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row>
    <row r="19" spans="1:52" ht="15.75" customHeight="1" thickBot="1">
      <c r="A19" s="27"/>
      <c r="B19" s="72"/>
      <c r="C19" s="75"/>
      <c r="D19" s="336" t="s">
        <v>287</v>
      </c>
      <c r="E19" s="336"/>
      <c r="F19" s="336" t="s">
        <v>297</v>
      </c>
      <c r="G19" s="336"/>
      <c r="H19" s="160" t="s">
        <v>298</v>
      </c>
      <c r="I19" s="160" t="s">
        <v>238</v>
      </c>
      <c r="J19" s="73"/>
      <c r="K19" s="6"/>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row>
    <row r="20" spans="1:52" ht="39.75" customHeight="1" thickBot="1">
      <c r="A20" s="27"/>
      <c r="B20" s="72"/>
      <c r="C20" s="159" t="s">
        <v>285</v>
      </c>
      <c r="D20" s="352" t="s">
        <v>476</v>
      </c>
      <c r="E20" s="353"/>
      <c r="F20" s="352" t="s">
        <v>486</v>
      </c>
      <c r="G20" s="353"/>
      <c r="H20" s="268" t="s">
        <v>504</v>
      </c>
      <c r="I20" s="269" t="s">
        <v>20</v>
      </c>
      <c r="J20" s="73"/>
      <c r="K20" s="6"/>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row>
    <row r="21" spans="1:52" ht="39.75" customHeight="1" thickBot="1">
      <c r="A21" s="27"/>
      <c r="B21" s="72"/>
      <c r="C21" s="159"/>
      <c r="D21" s="352" t="s">
        <v>373</v>
      </c>
      <c r="E21" s="353"/>
      <c r="F21" s="352" t="s">
        <v>477</v>
      </c>
      <c r="G21" s="353"/>
      <c r="H21" s="268" t="s">
        <v>478</v>
      </c>
      <c r="I21" s="269" t="s">
        <v>20</v>
      </c>
      <c r="J21" s="73"/>
      <c r="K21" s="6"/>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row>
    <row r="22" spans="1:52" ht="39.75" customHeight="1" thickBot="1">
      <c r="A22" s="27"/>
      <c r="B22" s="72"/>
      <c r="C22" s="159"/>
      <c r="D22" s="352" t="s">
        <v>447</v>
      </c>
      <c r="E22" s="353"/>
      <c r="F22" s="352" t="s">
        <v>503</v>
      </c>
      <c r="G22" s="353"/>
      <c r="H22" s="268" t="s">
        <v>468</v>
      </c>
      <c r="I22" s="269" t="s">
        <v>20</v>
      </c>
      <c r="J22" s="73"/>
      <c r="K22" s="6"/>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row>
    <row r="23" spans="1:52" ht="39.75" customHeight="1" thickBot="1">
      <c r="A23" s="27"/>
      <c r="B23" s="72"/>
      <c r="C23" s="159"/>
      <c r="D23" s="352" t="s">
        <v>374</v>
      </c>
      <c r="E23" s="353"/>
      <c r="F23" s="352" t="s">
        <v>480</v>
      </c>
      <c r="G23" s="353"/>
      <c r="H23" s="268" t="s">
        <v>479</v>
      </c>
      <c r="I23" s="269" t="s">
        <v>20</v>
      </c>
      <c r="J23" s="73"/>
      <c r="K23" s="6"/>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row>
    <row r="24" spans="1:52" ht="57" customHeight="1" thickBot="1">
      <c r="A24" s="27"/>
      <c r="B24" s="72"/>
      <c r="C24" s="159"/>
      <c r="D24" s="352" t="s">
        <v>481</v>
      </c>
      <c r="E24" s="353"/>
      <c r="F24" s="352" t="s">
        <v>482</v>
      </c>
      <c r="G24" s="353"/>
      <c r="H24" s="268" t="s">
        <v>483</v>
      </c>
      <c r="I24" s="269" t="s">
        <v>20</v>
      </c>
      <c r="J24" s="73"/>
      <c r="K24" s="6"/>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row>
    <row r="25" spans="1:52" ht="48.75" customHeight="1" thickBot="1">
      <c r="A25" s="27"/>
      <c r="B25" s="72"/>
      <c r="C25" s="159"/>
      <c r="D25" s="352" t="s">
        <v>446</v>
      </c>
      <c r="E25" s="353"/>
      <c r="F25" s="352" t="s">
        <v>484</v>
      </c>
      <c r="G25" s="353"/>
      <c r="H25" s="268" t="s">
        <v>485</v>
      </c>
      <c r="I25" s="269" t="s">
        <v>20</v>
      </c>
      <c r="J25" s="73"/>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row>
    <row r="26" spans="1:52" ht="48" customHeight="1" thickBot="1">
      <c r="A26" s="27"/>
      <c r="B26" s="72"/>
      <c r="C26" s="159"/>
      <c r="D26" s="352" t="s">
        <v>356</v>
      </c>
      <c r="E26" s="353"/>
      <c r="F26" s="352" t="s">
        <v>496</v>
      </c>
      <c r="G26" s="353"/>
      <c r="H26" s="269" t="s">
        <v>497</v>
      </c>
      <c r="I26" s="269" t="s">
        <v>357</v>
      </c>
      <c r="J26" s="73"/>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row>
    <row r="27" spans="1:52" ht="39.75" customHeight="1" thickBot="1">
      <c r="A27" s="27"/>
      <c r="B27" s="72"/>
      <c r="C27" s="69"/>
      <c r="D27" s="270"/>
      <c r="E27" s="270"/>
      <c r="F27" s="270"/>
      <c r="G27" s="270"/>
      <c r="H27" s="271" t="s">
        <v>290</v>
      </c>
      <c r="I27" s="272" t="s">
        <v>20</v>
      </c>
      <c r="J27" s="73"/>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row>
    <row r="28" spans="1:52" ht="15">
      <c r="A28" s="27"/>
      <c r="B28" s="72"/>
      <c r="C28" s="69"/>
      <c r="D28" s="69"/>
      <c r="E28" s="69"/>
      <c r="F28" s="69"/>
      <c r="G28" s="69"/>
      <c r="H28" s="172"/>
      <c r="I28" s="69"/>
      <c r="J28" s="73"/>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row>
    <row r="29" spans="1:52" ht="15.75" thickBot="1">
      <c r="A29" s="27"/>
      <c r="B29" s="72"/>
      <c r="C29" s="69"/>
      <c r="D29" s="69"/>
      <c r="E29" s="69"/>
      <c r="F29" s="69"/>
      <c r="G29" s="69"/>
      <c r="H29" s="172"/>
      <c r="I29" s="69"/>
      <c r="J29" s="73"/>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row>
    <row r="30" spans="1:52" ht="144.75" customHeight="1" thickBot="1">
      <c r="A30" s="27"/>
      <c r="B30" s="72"/>
      <c r="C30" s="170"/>
      <c r="D30" s="354" t="s">
        <v>299</v>
      </c>
      <c r="E30" s="354"/>
      <c r="F30" s="355" t="s">
        <v>501</v>
      </c>
      <c r="G30" s="356"/>
      <c r="H30" s="356"/>
      <c r="I30" s="357"/>
      <c r="J30" s="73"/>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row>
    <row r="31" spans="1:52" s="12" customFormat="1" ht="15" customHeight="1">
      <c r="A31" s="26"/>
      <c r="B31" s="72"/>
      <c r="C31" s="78"/>
      <c r="D31" s="78"/>
      <c r="E31" s="78"/>
      <c r="F31" s="78"/>
      <c r="G31" s="78"/>
      <c r="H31" s="165"/>
      <c r="I31" s="165"/>
      <c r="J31" s="73"/>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row>
    <row r="32" spans="1:52" s="12" customFormat="1" ht="47.25" customHeight="1" thickBot="1">
      <c r="A32" s="26"/>
      <c r="B32" s="72"/>
      <c r="C32" s="69"/>
      <c r="D32" s="70"/>
      <c r="E32" s="70"/>
      <c r="F32" s="70"/>
      <c r="G32" s="117" t="s">
        <v>231</v>
      </c>
      <c r="H32" s="165"/>
      <c r="I32" s="165"/>
      <c r="J32" s="73"/>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row>
    <row r="33" spans="1:52" s="12" customFormat="1" ht="50.25" customHeight="1">
      <c r="A33" s="26"/>
      <c r="B33" s="72"/>
      <c r="C33" s="69"/>
      <c r="D33" s="70"/>
      <c r="E33" s="70"/>
      <c r="F33" s="70"/>
      <c r="G33" s="37" t="s">
        <v>232</v>
      </c>
      <c r="H33" s="341" t="s">
        <v>288</v>
      </c>
      <c r="I33" s="342"/>
      <c r="J33" s="73"/>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row>
    <row r="34" spans="1:52" s="12" customFormat="1" ht="54.75" customHeight="1">
      <c r="A34" s="26"/>
      <c r="B34" s="72"/>
      <c r="C34" s="69"/>
      <c r="D34" s="70"/>
      <c r="E34" s="70"/>
      <c r="F34" s="70"/>
      <c r="G34" s="38" t="s">
        <v>233</v>
      </c>
      <c r="H34" s="337" t="s">
        <v>289</v>
      </c>
      <c r="I34" s="338"/>
      <c r="J34" s="73"/>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row>
    <row r="35" spans="1:52" s="12" customFormat="1" ht="58.5" customHeight="1">
      <c r="A35" s="26"/>
      <c r="B35" s="72"/>
      <c r="C35" s="69"/>
      <c r="D35" s="70"/>
      <c r="E35" s="70"/>
      <c r="F35" s="70"/>
      <c r="G35" s="38" t="s">
        <v>234</v>
      </c>
      <c r="H35" s="337" t="s">
        <v>272</v>
      </c>
      <c r="I35" s="338"/>
      <c r="J35" s="73"/>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row>
    <row r="36" spans="1:52" ht="60" customHeight="1">
      <c r="A36" s="27"/>
      <c r="B36" s="72"/>
      <c r="C36" s="69"/>
      <c r="D36" s="70"/>
      <c r="E36" s="70"/>
      <c r="F36" s="70"/>
      <c r="G36" s="38" t="s">
        <v>235</v>
      </c>
      <c r="H36" s="337" t="s">
        <v>271</v>
      </c>
      <c r="I36" s="338"/>
      <c r="J36" s="73"/>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row>
    <row r="37" spans="1:52" ht="54" customHeight="1">
      <c r="A37" s="27"/>
      <c r="B37" s="67"/>
      <c r="C37" s="69"/>
      <c r="D37" s="70"/>
      <c r="E37" s="70"/>
      <c r="F37" s="70"/>
      <c r="G37" s="38" t="s">
        <v>236</v>
      </c>
      <c r="H37" s="337" t="s">
        <v>269</v>
      </c>
      <c r="I37" s="338"/>
      <c r="J37" s="68"/>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row>
    <row r="38" spans="1:52" ht="30.75" customHeight="1" thickBot="1">
      <c r="A38" s="27"/>
      <c r="B38" s="67"/>
      <c r="C38" s="69"/>
      <c r="D38" s="70"/>
      <c r="E38" s="70"/>
      <c r="F38" s="70"/>
      <c r="G38" s="39" t="s">
        <v>237</v>
      </c>
      <c r="H38" s="339" t="s">
        <v>270</v>
      </c>
      <c r="I38" s="340"/>
      <c r="J38" s="68"/>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row>
    <row r="39" spans="1:52" ht="15">
      <c r="A39" s="27"/>
      <c r="B39" s="67"/>
      <c r="C39" s="69"/>
      <c r="D39" s="70"/>
      <c r="E39" s="70"/>
      <c r="F39" s="70"/>
      <c r="G39" s="70"/>
      <c r="H39" s="165"/>
      <c r="I39" s="165"/>
      <c r="J39" s="68"/>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row>
    <row r="40" spans="1:52" ht="15">
      <c r="A40" s="27"/>
      <c r="B40" s="67"/>
      <c r="C40" s="69"/>
      <c r="D40" s="70"/>
      <c r="E40" s="70"/>
      <c r="F40" s="70"/>
      <c r="G40" s="70"/>
      <c r="H40" s="165"/>
      <c r="I40" s="165"/>
      <c r="J40" s="68"/>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row>
    <row r="41" spans="1:44" ht="15.75" thickBot="1">
      <c r="A41" s="27"/>
      <c r="B41" s="79"/>
      <c r="C41" s="80"/>
      <c r="D41" s="81"/>
      <c r="E41" s="81"/>
      <c r="F41" s="81"/>
      <c r="G41" s="81"/>
      <c r="H41" s="166"/>
      <c r="I41" s="166"/>
      <c r="J41" s="82"/>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row>
    <row r="42" spans="1:44" ht="49.5" customHeight="1">
      <c r="A42" s="27"/>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row>
    <row r="43" spans="1:44" ht="49.5" customHeight="1">
      <c r="A43" s="27"/>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row>
    <row r="44" spans="1:44" ht="49.5" customHeight="1">
      <c r="A44" s="27"/>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row>
    <row r="45" spans="1:44" ht="49.5" customHeight="1">
      <c r="A45" s="27"/>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row>
    <row r="46" spans="1:44" ht="49.5" customHeight="1">
      <c r="A46" s="27"/>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row>
    <row r="47" spans="1:44" ht="49.5" customHeight="1">
      <c r="A47" s="27"/>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row>
    <row r="48" spans="1:44" ht="15">
      <c r="A48" s="27"/>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row>
    <row r="49" spans="1:44" ht="15">
      <c r="A49" s="27"/>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row>
    <row r="50" spans="1:44" ht="15">
      <c r="A50" s="27"/>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row>
    <row r="51" spans="1:52" ht="15">
      <c r="A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row>
    <row r="52" spans="1:52" ht="15">
      <c r="A52" s="135"/>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row>
    <row r="53" spans="1:52" ht="15">
      <c r="A53" s="135"/>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row>
    <row r="54" spans="1:52" ht="15">
      <c r="A54" s="135"/>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row>
    <row r="55" spans="1:11" ht="15">
      <c r="A55" s="135"/>
      <c r="B55" s="135"/>
      <c r="C55" s="135"/>
      <c r="D55" s="135"/>
      <c r="E55" s="135"/>
      <c r="F55" s="135"/>
      <c r="G55" s="135"/>
      <c r="H55" s="135"/>
      <c r="I55" s="135"/>
      <c r="J55" s="135"/>
      <c r="K55" s="135"/>
    </row>
    <row r="56" spans="1:11" ht="15">
      <c r="A56" s="135"/>
      <c r="B56" s="135"/>
      <c r="C56" s="135"/>
      <c r="D56" s="135"/>
      <c r="E56" s="135"/>
      <c r="F56" s="135"/>
      <c r="G56" s="135"/>
      <c r="H56" s="135"/>
      <c r="I56" s="135"/>
      <c r="J56" s="135"/>
      <c r="K56" s="135"/>
    </row>
    <row r="57" spans="1:11" ht="15">
      <c r="A57" s="135"/>
      <c r="B57" s="135"/>
      <c r="C57" s="135"/>
      <c r="D57" s="135"/>
      <c r="E57" s="135"/>
      <c r="F57" s="135"/>
      <c r="G57" s="135"/>
      <c r="H57" s="135"/>
      <c r="I57" s="135"/>
      <c r="J57" s="135"/>
      <c r="K57" s="135"/>
    </row>
    <row r="58" spans="1:11" ht="15">
      <c r="A58" s="135"/>
      <c r="B58" s="135"/>
      <c r="C58" s="135"/>
      <c r="D58" s="135"/>
      <c r="E58" s="135"/>
      <c r="F58" s="135"/>
      <c r="G58" s="135"/>
      <c r="H58" s="135"/>
      <c r="I58" s="135"/>
      <c r="J58" s="135"/>
      <c r="K58" s="135"/>
    </row>
    <row r="59" spans="1:11" ht="15">
      <c r="A59" s="135"/>
      <c r="B59" s="135"/>
      <c r="C59" s="135"/>
      <c r="D59" s="135"/>
      <c r="E59" s="135"/>
      <c r="F59" s="135"/>
      <c r="G59" s="135"/>
      <c r="H59" s="135"/>
      <c r="I59" s="135"/>
      <c r="J59" s="135"/>
      <c r="K59" s="135"/>
    </row>
    <row r="60" spans="1:11" ht="15">
      <c r="A60" s="135"/>
      <c r="B60" s="135"/>
      <c r="C60" s="135"/>
      <c r="D60" s="135"/>
      <c r="E60" s="135"/>
      <c r="F60" s="135"/>
      <c r="G60" s="135"/>
      <c r="H60" s="135"/>
      <c r="I60" s="135"/>
      <c r="J60" s="135"/>
      <c r="K60" s="135"/>
    </row>
    <row r="61" spans="1:11" ht="15">
      <c r="A61" s="135"/>
      <c r="B61" s="135"/>
      <c r="C61" s="135"/>
      <c r="D61" s="135"/>
      <c r="E61" s="135"/>
      <c r="F61" s="135"/>
      <c r="G61" s="135"/>
      <c r="H61" s="135"/>
      <c r="I61" s="135"/>
      <c r="J61" s="135"/>
      <c r="K61" s="135"/>
    </row>
    <row r="62" spans="1:11" ht="15">
      <c r="A62" s="135"/>
      <c r="B62" s="135"/>
      <c r="C62" s="135"/>
      <c r="D62" s="135"/>
      <c r="E62" s="135"/>
      <c r="F62" s="135"/>
      <c r="G62" s="135"/>
      <c r="H62" s="135"/>
      <c r="I62" s="135"/>
      <c r="J62" s="135"/>
      <c r="K62" s="135"/>
    </row>
    <row r="63" spans="1:11" ht="15">
      <c r="A63" s="135"/>
      <c r="B63" s="135"/>
      <c r="C63" s="135"/>
      <c r="D63" s="135"/>
      <c r="E63" s="135"/>
      <c r="F63" s="135"/>
      <c r="G63" s="135"/>
      <c r="H63" s="135"/>
      <c r="I63" s="135"/>
      <c r="J63" s="135"/>
      <c r="K63" s="135"/>
    </row>
    <row r="64" spans="1:11" ht="15">
      <c r="A64" s="135"/>
      <c r="B64" s="135"/>
      <c r="C64" s="135"/>
      <c r="D64" s="135"/>
      <c r="E64" s="135"/>
      <c r="F64" s="135"/>
      <c r="G64" s="135"/>
      <c r="H64" s="135"/>
      <c r="I64" s="135"/>
      <c r="J64" s="135"/>
      <c r="K64" s="135"/>
    </row>
    <row r="65" spans="1:11" ht="15">
      <c r="A65" s="135"/>
      <c r="B65" s="135"/>
      <c r="C65" s="135"/>
      <c r="D65" s="135"/>
      <c r="E65" s="135"/>
      <c r="F65" s="135"/>
      <c r="G65" s="135"/>
      <c r="H65" s="135"/>
      <c r="I65" s="135"/>
      <c r="J65" s="135"/>
      <c r="K65" s="135"/>
    </row>
    <row r="66" spans="1:11" ht="15">
      <c r="A66" s="135"/>
      <c r="B66" s="135"/>
      <c r="C66" s="135"/>
      <c r="D66" s="135"/>
      <c r="E66" s="135"/>
      <c r="F66" s="135"/>
      <c r="G66" s="135"/>
      <c r="H66" s="135"/>
      <c r="I66" s="135"/>
      <c r="J66" s="135"/>
      <c r="K66" s="135"/>
    </row>
    <row r="67" spans="1:11" ht="15">
      <c r="A67" s="135"/>
      <c r="B67" s="135"/>
      <c r="C67" s="135"/>
      <c r="D67" s="135"/>
      <c r="E67" s="135"/>
      <c r="F67" s="135"/>
      <c r="G67" s="135"/>
      <c r="H67" s="135"/>
      <c r="I67" s="135"/>
      <c r="J67" s="135"/>
      <c r="K67" s="135"/>
    </row>
    <row r="68" spans="1:11" ht="15">
      <c r="A68" s="135"/>
      <c r="B68" s="135"/>
      <c r="C68" s="135"/>
      <c r="D68" s="135"/>
      <c r="E68" s="135"/>
      <c r="F68" s="135"/>
      <c r="G68" s="135"/>
      <c r="H68" s="135"/>
      <c r="I68" s="135"/>
      <c r="J68" s="135"/>
      <c r="K68" s="135"/>
    </row>
    <row r="69" spans="1:11" ht="15">
      <c r="A69" s="135"/>
      <c r="B69" s="135"/>
      <c r="C69" s="135"/>
      <c r="D69" s="135"/>
      <c r="E69" s="135"/>
      <c r="F69" s="135"/>
      <c r="G69" s="135"/>
      <c r="H69" s="135"/>
      <c r="I69" s="135"/>
      <c r="J69" s="135"/>
      <c r="K69" s="135"/>
    </row>
    <row r="70" spans="1:11" ht="15">
      <c r="A70" s="135"/>
      <c r="B70" s="135"/>
      <c r="C70" s="135"/>
      <c r="D70" s="135"/>
      <c r="E70" s="135"/>
      <c r="F70" s="135"/>
      <c r="G70" s="135"/>
      <c r="H70" s="135"/>
      <c r="I70" s="135"/>
      <c r="J70" s="135"/>
      <c r="K70" s="135"/>
    </row>
    <row r="71" spans="1:11" ht="15">
      <c r="A71" s="135"/>
      <c r="B71" s="135"/>
      <c r="C71" s="135"/>
      <c r="D71" s="135"/>
      <c r="E71" s="135"/>
      <c r="F71" s="135"/>
      <c r="G71" s="135"/>
      <c r="H71" s="135"/>
      <c r="I71" s="135"/>
      <c r="J71" s="135"/>
      <c r="K71" s="135"/>
    </row>
    <row r="72" spans="1:11" ht="15">
      <c r="A72" s="135"/>
      <c r="B72" s="135"/>
      <c r="C72" s="135"/>
      <c r="D72" s="135"/>
      <c r="E72" s="135"/>
      <c r="F72" s="135"/>
      <c r="G72" s="135"/>
      <c r="H72" s="135"/>
      <c r="I72" s="135"/>
      <c r="J72" s="135"/>
      <c r="K72" s="135"/>
    </row>
    <row r="73" spans="1:11" ht="15">
      <c r="A73" s="135"/>
      <c r="B73" s="135"/>
      <c r="C73" s="135"/>
      <c r="D73" s="135"/>
      <c r="E73" s="135"/>
      <c r="F73" s="135"/>
      <c r="G73" s="135"/>
      <c r="H73" s="135"/>
      <c r="I73" s="135"/>
      <c r="J73" s="135"/>
      <c r="K73" s="135"/>
    </row>
    <row r="74" spans="1:11" ht="15">
      <c r="A74" s="135"/>
      <c r="B74" s="135"/>
      <c r="C74" s="135"/>
      <c r="D74" s="135"/>
      <c r="E74" s="135"/>
      <c r="F74" s="135"/>
      <c r="G74" s="135"/>
      <c r="H74" s="135"/>
      <c r="I74" s="135"/>
      <c r="J74" s="135"/>
      <c r="K74" s="135"/>
    </row>
    <row r="75" spans="1:11" ht="15">
      <c r="A75" s="135"/>
      <c r="B75" s="135"/>
      <c r="C75" s="135"/>
      <c r="D75" s="135"/>
      <c r="E75" s="135"/>
      <c r="F75" s="135"/>
      <c r="G75" s="135"/>
      <c r="H75" s="135"/>
      <c r="I75" s="135"/>
      <c r="J75" s="135"/>
      <c r="K75" s="135"/>
    </row>
    <row r="76" spans="1:11" ht="15">
      <c r="A76" s="135"/>
      <c r="B76" s="135"/>
      <c r="C76" s="135"/>
      <c r="D76" s="135"/>
      <c r="E76" s="135"/>
      <c r="F76" s="135"/>
      <c r="G76" s="135"/>
      <c r="H76" s="135"/>
      <c r="I76" s="135"/>
      <c r="J76" s="135"/>
      <c r="K76" s="135"/>
    </row>
    <row r="77" spans="1:11" ht="15">
      <c r="A77" s="135"/>
      <c r="B77" s="135"/>
      <c r="C77" s="135"/>
      <c r="D77" s="135"/>
      <c r="E77" s="135"/>
      <c r="F77" s="135"/>
      <c r="G77" s="135"/>
      <c r="H77" s="135"/>
      <c r="I77" s="135"/>
      <c r="J77" s="135"/>
      <c r="K77" s="135"/>
    </row>
    <row r="78" spans="1:11" ht="15">
      <c r="A78" s="135"/>
      <c r="B78" s="135"/>
      <c r="C78" s="135"/>
      <c r="D78" s="135"/>
      <c r="E78" s="135"/>
      <c r="F78" s="135"/>
      <c r="G78" s="135"/>
      <c r="H78" s="135"/>
      <c r="I78" s="135"/>
      <c r="J78" s="135"/>
      <c r="K78" s="135"/>
    </row>
    <row r="79" spans="1:11" ht="15">
      <c r="A79" s="135"/>
      <c r="B79" s="135"/>
      <c r="C79" s="135"/>
      <c r="D79" s="135"/>
      <c r="E79" s="135"/>
      <c r="F79" s="135"/>
      <c r="G79" s="135"/>
      <c r="H79" s="135"/>
      <c r="I79" s="135"/>
      <c r="J79" s="135"/>
      <c r="K79" s="135"/>
    </row>
    <row r="80" spans="1:11" ht="15">
      <c r="A80" s="135"/>
      <c r="B80" s="135"/>
      <c r="C80" s="135"/>
      <c r="D80" s="135"/>
      <c r="E80" s="135"/>
      <c r="F80" s="135"/>
      <c r="G80" s="135"/>
      <c r="H80" s="135"/>
      <c r="I80" s="135"/>
      <c r="J80" s="135"/>
      <c r="K80" s="135"/>
    </row>
    <row r="81" spans="1:11" ht="15">
      <c r="A81" s="135"/>
      <c r="B81" s="135"/>
      <c r="C81" s="135"/>
      <c r="D81" s="135"/>
      <c r="E81" s="135"/>
      <c r="F81" s="135"/>
      <c r="G81" s="135"/>
      <c r="H81" s="135"/>
      <c r="I81" s="135"/>
      <c r="J81" s="135"/>
      <c r="K81" s="135"/>
    </row>
    <row r="82" spans="1:11" ht="15">
      <c r="A82" s="135"/>
      <c r="B82" s="135"/>
      <c r="C82" s="135"/>
      <c r="D82" s="135"/>
      <c r="E82" s="135"/>
      <c r="F82" s="135"/>
      <c r="G82" s="135"/>
      <c r="H82" s="135"/>
      <c r="I82" s="135"/>
      <c r="J82" s="135"/>
      <c r="K82" s="135"/>
    </row>
    <row r="83" spans="1:11" ht="15">
      <c r="A83" s="135"/>
      <c r="B83" s="135"/>
      <c r="C83" s="135"/>
      <c r="D83" s="135"/>
      <c r="E83" s="135"/>
      <c r="F83" s="135"/>
      <c r="G83" s="135"/>
      <c r="H83" s="135"/>
      <c r="I83" s="135"/>
      <c r="J83" s="135"/>
      <c r="K83" s="135"/>
    </row>
    <row r="84" spans="1:11" ht="15">
      <c r="A84" s="135"/>
      <c r="B84" s="135"/>
      <c r="C84" s="135"/>
      <c r="D84" s="135"/>
      <c r="E84" s="135"/>
      <c r="F84" s="135"/>
      <c r="G84" s="135"/>
      <c r="H84" s="135"/>
      <c r="I84" s="135"/>
      <c r="J84" s="135"/>
      <c r="K84" s="135"/>
    </row>
    <row r="85" spans="1:11" ht="15">
      <c r="A85" s="135"/>
      <c r="B85" s="135"/>
      <c r="C85" s="135"/>
      <c r="D85" s="135"/>
      <c r="E85" s="135"/>
      <c r="F85" s="135"/>
      <c r="G85" s="135"/>
      <c r="H85" s="135"/>
      <c r="I85" s="135"/>
      <c r="J85" s="135"/>
      <c r="K85" s="135"/>
    </row>
    <row r="86" spans="1:11" ht="15">
      <c r="A86" s="135"/>
      <c r="B86" s="135"/>
      <c r="C86" s="135"/>
      <c r="D86" s="135"/>
      <c r="E86" s="135"/>
      <c r="F86" s="135"/>
      <c r="G86" s="135"/>
      <c r="H86" s="135"/>
      <c r="I86" s="135"/>
      <c r="J86" s="135"/>
      <c r="K86" s="135"/>
    </row>
    <row r="87" spans="1:11" ht="15">
      <c r="A87" s="135"/>
      <c r="B87" s="135"/>
      <c r="C87" s="135"/>
      <c r="D87" s="135"/>
      <c r="E87" s="135"/>
      <c r="F87" s="135"/>
      <c r="G87" s="135"/>
      <c r="H87" s="135"/>
      <c r="I87" s="135"/>
      <c r="J87" s="135"/>
      <c r="K87" s="135"/>
    </row>
    <row r="88" spans="1:11" ht="15">
      <c r="A88" s="135"/>
      <c r="B88" s="135"/>
      <c r="C88" s="135"/>
      <c r="D88" s="135"/>
      <c r="E88" s="135"/>
      <c r="F88" s="135"/>
      <c r="G88" s="135"/>
      <c r="H88" s="135"/>
      <c r="I88" s="135"/>
      <c r="J88" s="135"/>
      <c r="K88" s="135"/>
    </row>
    <row r="89" spans="1:11" ht="15">
      <c r="A89" s="135"/>
      <c r="B89" s="135"/>
      <c r="C89" s="135"/>
      <c r="D89" s="135"/>
      <c r="E89" s="135"/>
      <c r="F89" s="135"/>
      <c r="G89" s="135"/>
      <c r="H89" s="135"/>
      <c r="I89" s="135"/>
      <c r="J89" s="135"/>
      <c r="K89" s="135"/>
    </row>
    <row r="90" spans="1:11" ht="15">
      <c r="A90" s="135"/>
      <c r="B90" s="135"/>
      <c r="H90" s="135"/>
      <c r="I90" s="135"/>
      <c r="J90" s="135"/>
      <c r="K90" s="135"/>
    </row>
    <row r="91" spans="1:11" ht="15">
      <c r="A91" s="135"/>
      <c r="B91" s="135"/>
      <c r="H91" s="135"/>
      <c r="I91" s="135"/>
      <c r="J91" s="135"/>
      <c r="K91" s="135"/>
    </row>
    <row r="92" spans="1:11" ht="15">
      <c r="A92" s="135"/>
      <c r="B92" s="135"/>
      <c r="H92" s="135"/>
      <c r="I92" s="135"/>
      <c r="J92" s="135"/>
      <c r="K92" s="135"/>
    </row>
    <row r="93" spans="1:11" ht="15">
      <c r="A93" s="135"/>
      <c r="B93" s="135"/>
      <c r="H93" s="135"/>
      <c r="I93" s="135"/>
      <c r="J93" s="135"/>
      <c r="K93" s="135"/>
    </row>
    <row r="94" spans="1:11" ht="15">
      <c r="A94" s="135"/>
      <c r="B94" s="135"/>
      <c r="H94" s="135"/>
      <c r="I94" s="135"/>
      <c r="J94" s="135"/>
      <c r="K94" s="135"/>
    </row>
    <row r="95" spans="1:11" ht="15">
      <c r="A95" s="135"/>
      <c r="B95" s="135"/>
      <c r="H95" s="135"/>
      <c r="I95" s="135"/>
      <c r="J95" s="135"/>
      <c r="K95" s="135"/>
    </row>
    <row r="96" spans="1:11" ht="15">
      <c r="A96" s="135"/>
      <c r="B96" s="135"/>
      <c r="H96" s="135"/>
      <c r="I96" s="135"/>
      <c r="J96" s="135"/>
      <c r="K96" s="135"/>
    </row>
    <row r="97" spans="1:11" ht="15">
      <c r="A97" s="135"/>
      <c r="B97" s="135"/>
      <c r="H97" s="135"/>
      <c r="I97" s="135"/>
      <c r="J97" s="135"/>
      <c r="K97" s="135"/>
    </row>
    <row r="98" spans="1:11" ht="15">
      <c r="A98" s="135"/>
      <c r="B98" s="135"/>
      <c r="H98" s="135"/>
      <c r="I98" s="135"/>
      <c r="J98" s="135"/>
      <c r="K98" s="135"/>
    </row>
    <row r="99" spans="2:10" ht="15">
      <c r="B99" s="135"/>
      <c r="J99" s="135"/>
    </row>
  </sheetData>
  <sheetProtection/>
  <mergeCells count="36">
    <mergeCell ref="D30:E30"/>
    <mergeCell ref="F30:I30"/>
    <mergeCell ref="D26:E26"/>
    <mergeCell ref="F26:G26"/>
    <mergeCell ref="D19:E19"/>
    <mergeCell ref="F19:G19"/>
    <mergeCell ref="F20:G20"/>
    <mergeCell ref="F25:G25"/>
    <mergeCell ref="D21:E21"/>
    <mergeCell ref="D22:E22"/>
    <mergeCell ref="D24:E24"/>
    <mergeCell ref="D23:E23"/>
    <mergeCell ref="F21:G21"/>
    <mergeCell ref="F22:G22"/>
    <mergeCell ref="F23:G23"/>
    <mergeCell ref="F24:G24"/>
    <mergeCell ref="F8:G8"/>
    <mergeCell ref="H35:I35"/>
    <mergeCell ref="H36:I36"/>
    <mergeCell ref="H37:I37"/>
    <mergeCell ref="H38:I38"/>
    <mergeCell ref="H33:I33"/>
    <mergeCell ref="H34:I34"/>
    <mergeCell ref="D13:I16"/>
    <mergeCell ref="D20:E20"/>
    <mergeCell ref="D25:E25"/>
    <mergeCell ref="C3:I3"/>
    <mergeCell ref="C4:I4"/>
    <mergeCell ref="C12:H12"/>
    <mergeCell ref="D8:E8"/>
    <mergeCell ref="D9:E9"/>
    <mergeCell ref="D10:E10"/>
    <mergeCell ref="D7:E7"/>
    <mergeCell ref="F7:G7"/>
    <mergeCell ref="F10:G10"/>
    <mergeCell ref="F9:G9"/>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3:I38"/>
  <sheetViews>
    <sheetView zoomScalePageLayoutView="0" workbookViewId="0" topLeftCell="A22">
      <selection activeCell="J15" sqref="J15"/>
    </sheetView>
  </sheetViews>
  <sheetFormatPr defaultColWidth="9.140625" defaultRowHeight="15"/>
  <cols>
    <col min="3" max="3" width="17.28125" style="0" bestFit="1" customWidth="1"/>
    <col min="4" max="8" width="20.7109375" style="0" customWidth="1"/>
  </cols>
  <sheetData>
    <row r="2" ht="15.75" thickBot="1"/>
    <row r="3" spans="2:9" ht="15.75" thickBot="1">
      <c r="B3" s="63"/>
      <c r="C3" s="64"/>
      <c r="D3" s="65"/>
      <c r="E3" s="65"/>
      <c r="F3" s="65"/>
      <c r="G3" s="65"/>
      <c r="H3" s="65"/>
      <c r="I3" s="66"/>
    </row>
    <row r="4" spans="2:9" ht="21" thickBot="1">
      <c r="B4" s="126"/>
      <c r="C4" s="289" t="s">
        <v>278</v>
      </c>
      <c r="D4" s="366"/>
      <c r="E4" s="366"/>
      <c r="F4" s="366"/>
      <c r="G4" s="366"/>
      <c r="H4" s="367"/>
      <c r="I4" s="128"/>
    </row>
    <row r="5" spans="2:9" ht="15">
      <c r="B5" s="67"/>
      <c r="C5" s="368" t="s">
        <v>279</v>
      </c>
      <c r="D5" s="368"/>
      <c r="E5" s="368"/>
      <c r="F5" s="368"/>
      <c r="G5" s="368"/>
      <c r="H5" s="368"/>
      <c r="I5" s="68"/>
    </row>
    <row r="6" spans="2:9" ht="15">
      <c r="B6" s="67"/>
      <c r="C6" s="369"/>
      <c r="D6" s="369"/>
      <c r="E6" s="369"/>
      <c r="F6" s="369"/>
      <c r="G6" s="369"/>
      <c r="H6" s="369"/>
      <c r="I6" s="68"/>
    </row>
    <row r="7" spans="2:9" ht="15.75" thickBot="1">
      <c r="B7" s="67"/>
      <c r="C7" s="374" t="s">
        <v>280</v>
      </c>
      <c r="D7" s="374"/>
      <c r="E7" s="70"/>
      <c r="F7" s="70"/>
      <c r="G7" s="70"/>
      <c r="H7" s="70"/>
      <c r="I7" s="68"/>
    </row>
    <row r="8" spans="2:9" ht="15.75" thickBot="1">
      <c r="B8" s="67"/>
      <c r="C8" s="156" t="s">
        <v>277</v>
      </c>
      <c r="D8" s="370" t="s">
        <v>274</v>
      </c>
      <c r="E8" s="371"/>
      <c r="F8" s="145" t="s">
        <v>267</v>
      </c>
      <c r="G8" s="146" t="s">
        <v>275</v>
      </c>
      <c r="H8" s="147" t="s">
        <v>276</v>
      </c>
      <c r="I8" s="68"/>
    </row>
    <row r="9" spans="2:9" ht="99.75">
      <c r="B9" s="72"/>
      <c r="C9" s="153"/>
      <c r="D9" s="372" t="s">
        <v>358</v>
      </c>
      <c r="E9" s="373"/>
      <c r="F9" s="144" t="s">
        <v>359</v>
      </c>
      <c r="G9" s="255" t="s">
        <v>361</v>
      </c>
      <c r="H9" s="144" t="s">
        <v>360</v>
      </c>
      <c r="I9" s="73"/>
    </row>
    <row r="10" spans="2:9" ht="105" customHeight="1">
      <c r="B10" s="72"/>
      <c r="C10" s="154"/>
      <c r="D10" s="360" t="s">
        <v>362</v>
      </c>
      <c r="E10" s="361"/>
      <c r="F10" s="142" t="s">
        <v>363</v>
      </c>
      <c r="G10" s="256" t="s">
        <v>462</v>
      </c>
      <c r="H10" s="144" t="s">
        <v>364</v>
      </c>
      <c r="I10" s="73"/>
    </row>
    <row r="11" spans="2:9" ht="66" customHeight="1">
      <c r="B11" s="72"/>
      <c r="C11" s="154"/>
      <c r="D11" s="360" t="s">
        <v>365</v>
      </c>
      <c r="E11" s="361"/>
      <c r="F11" s="142" t="s">
        <v>366</v>
      </c>
      <c r="G11" s="256" t="s">
        <v>368</v>
      </c>
      <c r="H11" s="142" t="s">
        <v>367</v>
      </c>
      <c r="I11" s="73"/>
    </row>
    <row r="12" spans="2:9" ht="99.75">
      <c r="B12" s="72"/>
      <c r="C12" s="154"/>
      <c r="D12" s="360" t="s">
        <v>369</v>
      </c>
      <c r="E12" s="361"/>
      <c r="F12" s="142" t="s">
        <v>370</v>
      </c>
      <c r="G12" s="142" t="s">
        <v>361</v>
      </c>
      <c r="H12" s="142" t="s">
        <v>371</v>
      </c>
      <c r="I12" s="73"/>
    </row>
    <row r="13" spans="2:9" ht="57" customHeight="1">
      <c r="B13" s="72"/>
      <c r="C13" s="154"/>
      <c r="D13" s="360" t="s">
        <v>377</v>
      </c>
      <c r="E13" s="361"/>
      <c r="F13" s="142" t="s">
        <v>372</v>
      </c>
      <c r="G13" s="256" t="s">
        <v>467</v>
      </c>
      <c r="H13" s="142" t="s">
        <v>463</v>
      </c>
      <c r="I13" s="73"/>
    </row>
    <row r="14" spans="2:9" ht="71.25">
      <c r="B14" s="72"/>
      <c r="C14" s="154"/>
      <c r="D14" s="360" t="s">
        <v>378</v>
      </c>
      <c r="E14" s="361"/>
      <c r="F14" s="142" t="s">
        <v>379</v>
      </c>
      <c r="G14" s="256" t="s">
        <v>468</v>
      </c>
      <c r="H14" s="142" t="s">
        <v>464</v>
      </c>
      <c r="I14" s="73"/>
    </row>
    <row r="15" spans="2:9" ht="93" customHeight="1">
      <c r="B15" s="72"/>
      <c r="C15" s="154"/>
      <c r="D15" s="360" t="s">
        <v>466</v>
      </c>
      <c r="E15" s="361"/>
      <c r="F15" s="142" t="s">
        <v>500</v>
      </c>
      <c r="G15" s="256" t="s">
        <v>469</v>
      </c>
      <c r="H15" s="142" t="s">
        <v>380</v>
      </c>
      <c r="I15" s="73"/>
    </row>
    <row r="16" spans="2:9" ht="45.75" customHeight="1">
      <c r="B16" s="72"/>
      <c r="C16" s="154"/>
      <c r="D16" s="360" t="s">
        <v>381</v>
      </c>
      <c r="E16" s="361"/>
      <c r="F16" s="358" t="s">
        <v>382</v>
      </c>
      <c r="G16" s="362" t="s">
        <v>475</v>
      </c>
      <c r="H16" s="358" t="s">
        <v>383</v>
      </c>
      <c r="I16" s="73"/>
    </row>
    <row r="17" spans="2:9" ht="53.25" customHeight="1">
      <c r="B17" s="72"/>
      <c r="C17" s="154"/>
      <c r="D17" s="360" t="s">
        <v>465</v>
      </c>
      <c r="E17" s="361"/>
      <c r="F17" s="359"/>
      <c r="G17" s="363"/>
      <c r="H17" s="359"/>
      <c r="I17" s="73"/>
    </row>
    <row r="18" spans="2:9" ht="101.25" customHeight="1">
      <c r="B18" s="72"/>
      <c r="C18" s="154"/>
      <c r="D18" s="360" t="s">
        <v>384</v>
      </c>
      <c r="E18" s="361"/>
      <c r="F18" s="142" t="s">
        <v>385</v>
      </c>
      <c r="G18" s="256" t="s">
        <v>470</v>
      </c>
      <c r="H18" s="142" t="s">
        <v>386</v>
      </c>
      <c r="I18" s="73"/>
    </row>
    <row r="19" spans="2:9" ht="61.5" customHeight="1">
      <c r="B19" s="72"/>
      <c r="C19" s="154"/>
      <c r="D19" s="360" t="s">
        <v>387</v>
      </c>
      <c r="E19" s="361"/>
      <c r="F19" s="142" t="s">
        <v>388</v>
      </c>
      <c r="G19" s="142" t="s">
        <v>368</v>
      </c>
      <c r="H19" s="142" t="s">
        <v>389</v>
      </c>
      <c r="I19" s="73"/>
    </row>
    <row r="20" spans="2:9" ht="142.5">
      <c r="B20" s="72"/>
      <c r="C20" s="154"/>
      <c r="D20" s="360" t="s">
        <v>390</v>
      </c>
      <c r="E20" s="361"/>
      <c r="F20" s="142" t="s">
        <v>391</v>
      </c>
      <c r="G20" s="256" t="s">
        <v>473</v>
      </c>
      <c r="H20" s="142" t="s">
        <v>392</v>
      </c>
      <c r="I20" s="73"/>
    </row>
    <row r="21" spans="2:9" ht="116.25" customHeight="1">
      <c r="B21" s="72"/>
      <c r="C21" s="154"/>
      <c r="D21" s="360" t="s">
        <v>393</v>
      </c>
      <c r="E21" s="361"/>
      <c r="F21" s="142" t="s">
        <v>394</v>
      </c>
      <c r="G21" s="256" t="s">
        <v>474</v>
      </c>
      <c r="H21" s="142" t="s">
        <v>395</v>
      </c>
      <c r="I21" s="73"/>
    </row>
    <row r="22" spans="2:9" ht="134.25" customHeight="1">
      <c r="B22" s="72"/>
      <c r="C22" s="154"/>
      <c r="D22" s="360" t="s">
        <v>399</v>
      </c>
      <c r="E22" s="361"/>
      <c r="F22" s="142" t="s">
        <v>396</v>
      </c>
      <c r="G22" s="256" t="s">
        <v>487</v>
      </c>
      <c r="H22" s="142" t="s">
        <v>397</v>
      </c>
      <c r="I22" s="73"/>
    </row>
    <row r="23" spans="2:9" ht="60" customHeight="1">
      <c r="B23" s="72"/>
      <c r="C23" s="154"/>
      <c r="D23" s="360" t="s">
        <v>400</v>
      </c>
      <c r="E23" s="361"/>
      <c r="F23" s="142" t="s">
        <v>396</v>
      </c>
      <c r="G23" s="142" t="s">
        <v>488</v>
      </c>
      <c r="H23" s="142" t="s">
        <v>398</v>
      </c>
      <c r="I23" s="73"/>
    </row>
    <row r="24" spans="2:9" ht="15">
      <c r="B24" s="72"/>
      <c r="C24" s="154"/>
      <c r="D24" s="360"/>
      <c r="E24" s="361"/>
      <c r="F24" s="142"/>
      <c r="G24" s="256"/>
      <c r="H24" s="142"/>
      <c r="I24" s="73"/>
    </row>
    <row r="25" spans="2:9" ht="15">
      <c r="B25" s="72"/>
      <c r="C25" s="154"/>
      <c r="D25" s="360"/>
      <c r="E25" s="361"/>
      <c r="F25" s="142"/>
      <c r="G25" s="142"/>
      <c r="H25" s="142"/>
      <c r="I25" s="73"/>
    </row>
    <row r="26" spans="2:9" ht="15">
      <c r="B26" s="72"/>
      <c r="C26" s="154"/>
      <c r="D26" s="360"/>
      <c r="E26" s="361"/>
      <c r="F26" s="142"/>
      <c r="G26" s="142"/>
      <c r="H26" s="142"/>
      <c r="I26" s="73"/>
    </row>
    <row r="27" spans="2:9" ht="15">
      <c r="B27" s="72"/>
      <c r="C27" s="154"/>
      <c r="D27" s="360"/>
      <c r="E27" s="361"/>
      <c r="F27" s="142"/>
      <c r="G27" s="142"/>
      <c r="H27" s="142"/>
      <c r="I27" s="73"/>
    </row>
    <row r="28" spans="2:9" ht="15">
      <c r="B28" s="72"/>
      <c r="C28" s="154"/>
      <c r="D28" s="360"/>
      <c r="E28" s="361"/>
      <c r="F28" s="142"/>
      <c r="G28" s="142"/>
      <c r="H28" s="142"/>
      <c r="I28" s="73"/>
    </row>
    <row r="29" spans="2:9" ht="15">
      <c r="B29" s="72"/>
      <c r="C29" s="154"/>
      <c r="D29" s="360"/>
      <c r="E29" s="361"/>
      <c r="F29" s="142"/>
      <c r="G29" s="142"/>
      <c r="H29" s="142"/>
      <c r="I29" s="73"/>
    </row>
    <row r="30" spans="2:9" ht="15">
      <c r="B30" s="72"/>
      <c r="C30" s="154"/>
      <c r="D30" s="360"/>
      <c r="E30" s="361"/>
      <c r="F30" s="142"/>
      <c r="G30" s="142"/>
      <c r="H30" s="142"/>
      <c r="I30" s="73"/>
    </row>
    <row r="31" spans="2:9" ht="15">
      <c r="B31" s="72"/>
      <c r="C31" s="154"/>
      <c r="D31" s="360"/>
      <c r="E31" s="361"/>
      <c r="F31" s="142"/>
      <c r="G31" s="142"/>
      <c r="H31" s="142"/>
      <c r="I31" s="73"/>
    </row>
    <row r="32" spans="2:9" ht="15.75" thickBot="1">
      <c r="B32" s="72"/>
      <c r="C32" s="155"/>
      <c r="D32" s="364"/>
      <c r="E32" s="365"/>
      <c r="F32" s="143"/>
      <c r="G32" s="143"/>
      <c r="H32" s="143"/>
      <c r="I32" s="73"/>
    </row>
    <row r="33" spans="2:9" ht="15">
      <c r="B33" s="148"/>
      <c r="C33" s="141"/>
      <c r="D33" s="141"/>
      <c r="E33" s="141"/>
      <c r="F33" s="141"/>
      <c r="G33" s="141"/>
      <c r="H33" s="141"/>
      <c r="I33" s="149"/>
    </row>
    <row r="34" spans="2:9" ht="15">
      <c r="B34" s="148"/>
      <c r="C34" s="141"/>
      <c r="D34" s="141"/>
      <c r="E34" s="141"/>
      <c r="F34" s="141"/>
      <c r="G34" s="141"/>
      <c r="H34" s="141"/>
      <c r="I34" s="149"/>
    </row>
    <row r="35" spans="2:9" ht="15">
      <c r="B35" s="148"/>
      <c r="C35" s="141"/>
      <c r="D35" s="141"/>
      <c r="E35" s="141"/>
      <c r="F35" s="141"/>
      <c r="G35" s="141"/>
      <c r="H35" s="141"/>
      <c r="I35" s="149"/>
    </row>
    <row r="36" spans="2:9" ht="15">
      <c r="B36" s="148"/>
      <c r="C36" s="141"/>
      <c r="D36" s="141"/>
      <c r="E36" s="141"/>
      <c r="F36" s="141"/>
      <c r="G36" s="141"/>
      <c r="H36" s="141"/>
      <c r="I36" s="149"/>
    </row>
    <row r="37" spans="2:9" ht="15">
      <c r="B37" s="148"/>
      <c r="C37" s="141"/>
      <c r="D37" s="141"/>
      <c r="E37" s="141"/>
      <c r="F37" s="141"/>
      <c r="G37" s="141"/>
      <c r="H37" s="141"/>
      <c r="I37" s="149"/>
    </row>
    <row r="38" spans="2:9" ht="15.75" thickBot="1">
      <c r="B38" s="150"/>
      <c r="C38" s="151"/>
      <c r="D38" s="151"/>
      <c r="E38" s="151"/>
      <c r="F38" s="151"/>
      <c r="G38" s="151"/>
      <c r="H38" s="151"/>
      <c r="I38" s="152"/>
    </row>
  </sheetData>
  <sheetProtection/>
  <mergeCells count="32">
    <mergeCell ref="C4:H4"/>
    <mergeCell ref="C5:H5"/>
    <mergeCell ref="C6:H6"/>
    <mergeCell ref="D8:E8"/>
    <mergeCell ref="D9:E9"/>
    <mergeCell ref="C7:D7"/>
    <mergeCell ref="D28:E28"/>
    <mergeCell ref="D29:E29"/>
    <mergeCell ref="D30:E30"/>
    <mergeCell ref="D17:E17"/>
    <mergeCell ref="D22:E22"/>
    <mergeCell ref="D23:E23"/>
    <mergeCell ref="D10:E10"/>
    <mergeCell ref="D11:E11"/>
    <mergeCell ref="D32:E32"/>
    <mergeCell ref="D26:E26"/>
    <mergeCell ref="D20:E20"/>
    <mergeCell ref="D14:E14"/>
    <mergeCell ref="D31:E31"/>
    <mergeCell ref="D24:E24"/>
    <mergeCell ref="D25:E25"/>
    <mergeCell ref="D27:E27"/>
    <mergeCell ref="H16:H17"/>
    <mergeCell ref="D21:E21"/>
    <mergeCell ref="D12:E12"/>
    <mergeCell ref="D13:E13"/>
    <mergeCell ref="D15:E15"/>
    <mergeCell ref="D16:E16"/>
    <mergeCell ref="D18:E18"/>
    <mergeCell ref="D19:E19"/>
    <mergeCell ref="F16:F17"/>
    <mergeCell ref="G16:G17"/>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B1:AO47"/>
  <sheetViews>
    <sheetView zoomScalePageLayoutView="0" workbookViewId="0" topLeftCell="A1">
      <selection activeCell="F15" sqref="F15:G15"/>
    </sheetView>
  </sheetViews>
  <sheetFormatPr defaultColWidth="9.140625" defaultRowHeight="15"/>
  <cols>
    <col min="1" max="1" width="4.8515625" style="0" customWidth="1"/>
    <col min="2" max="2" width="55.7109375" style="0" customWidth="1"/>
    <col min="3" max="3" width="20.7109375" style="0" customWidth="1"/>
    <col min="4" max="4" width="55.7109375" style="0" customWidth="1"/>
    <col min="5" max="5" width="20.7109375" style="0" customWidth="1"/>
    <col min="6" max="6" width="10.7109375" style="0" customWidth="1"/>
    <col min="7" max="7" width="9.140625" style="0" customWidth="1"/>
    <col min="9" max="9" width="9.140625" style="0" customWidth="1"/>
    <col min="16" max="16" width="10.00390625" style="0" customWidth="1"/>
  </cols>
  <sheetData>
    <row r="1" spans="2:8" ht="15.75" thickBot="1">
      <c r="B1" s="133"/>
      <c r="C1" s="133"/>
      <c r="D1" s="133"/>
      <c r="E1" s="133"/>
      <c r="F1" s="133"/>
      <c r="G1" s="133"/>
      <c r="H1" s="133"/>
    </row>
    <row r="2" spans="2:13" ht="15" customHeight="1" thickBot="1">
      <c r="B2" s="130"/>
      <c r="C2" s="388"/>
      <c r="D2" s="388"/>
      <c r="E2" s="388"/>
      <c r="F2" s="388"/>
      <c r="G2" s="388"/>
      <c r="H2" s="124"/>
      <c r="I2" s="124"/>
      <c r="J2" s="124"/>
      <c r="K2" s="124"/>
      <c r="L2" s="124"/>
      <c r="M2" s="125"/>
    </row>
    <row r="3" spans="2:13" ht="27" thickBot="1">
      <c r="B3" s="131"/>
      <c r="C3" s="398" t="s">
        <v>251</v>
      </c>
      <c r="D3" s="399"/>
      <c r="E3" s="399"/>
      <c r="F3" s="400"/>
      <c r="G3" s="132"/>
      <c r="H3" s="127"/>
      <c r="I3" s="127"/>
      <c r="J3" s="127"/>
      <c r="K3" s="127"/>
      <c r="L3" s="127"/>
      <c r="M3" s="129"/>
    </row>
    <row r="4" spans="2:13" ht="15" customHeight="1">
      <c r="B4" s="131"/>
      <c r="C4" s="132"/>
      <c r="D4" s="132"/>
      <c r="E4" s="132"/>
      <c r="F4" s="132"/>
      <c r="G4" s="132"/>
      <c r="H4" s="127"/>
      <c r="I4" s="127"/>
      <c r="J4" s="127"/>
      <c r="K4" s="127"/>
      <c r="L4" s="127"/>
      <c r="M4" s="129"/>
    </row>
    <row r="5" spans="2:13" ht="15.75" customHeight="1">
      <c r="B5" s="126"/>
      <c r="C5" s="127"/>
      <c r="D5" s="127"/>
      <c r="E5" s="127"/>
      <c r="F5" s="127"/>
      <c r="G5" s="127"/>
      <c r="H5" s="127"/>
      <c r="I5" s="127"/>
      <c r="J5" s="127"/>
      <c r="K5" s="127"/>
      <c r="L5" s="127"/>
      <c r="M5" s="129"/>
    </row>
    <row r="6" spans="2:13" ht="15.75" customHeight="1" thickBot="1">
      <c r="B6" s="126"/>
      <c r="C6" s="127"/>
      <c r="D6" s="127"/>
      <c r="E6" s="127"/>
      <c r="F6" s="127"/>
      <c r="G6" s="127"/>
      <c r="H6" s="127"/>
      <c r="I6" s="127"/>
      <c r="J6" s="127"/>
      <c r="K6" s="127"/>
      <c r="L6" s="127"/>
      <c r="M6" s="129"/>
    </row>
    <row r="7" spans="2:13" ht="15.75" customHeight="1">
      <c r="B7" s="389" t="s">
        <v>252</v>
      </c>
      <c r="C7" s="390"/>
      <c r="D7" s="390"/>
      <c r="E7" s="390"/>
      <c r="F7" s="390"/>
      <c r="G7" s="390"/>
      <c r="H7" s="390"/>
      <c r="I7" s="390"/>
      <c r="J7" s="390"/>
      <c r="K7" s="390"/>
      <c r="L7" s="390"/>
      <c r="M7" s="391"/>
    </row>
    <row r="8" spans="2:13" ht="15.75" customHeight="1" thickBot="1">
      <c r="B8" s="392"/>
      <c r="C8" s="393"/>
      <c r="D8" s="393"/>
      <c r="E8" s="393"/>
      <c r="F8" s="393"/>
      <c r="G8" s="393"/>
      <c r="H8" s="393"/>
      <c r="I8" s="393"/>
      <c r="J8" s="393"/>
      <c r="K8" s="393"/>
      <c r="L8" s="393"/>
      <c r="M8" s="394"/>
    </row>
    <row r="9" spans="2:13" ht="15.75" customHeight="1">
      <c r="B9" s="389" t="s">
        <v>291</v>
      </c>
      <c r="C9" s="390"/>
      <c r="D9" s="390"/>
      <c r="E9" s="390"/>
      <c r="F9" s="390"/>
      <c r="G9" s="390"/>
      <c r="H9" s="390"/>
      <c r="I9" s="390"/>
      <c r="J9" s="390"/>
      <c r="K9" s="390"/>
      <c r="L9" s="390"/>
      <c r="M9" s="391"/>
    </row>
    <row r="10" spans="2:13" ht="15.75" customHeight="1" thickBot="1">
      <c r="B10" s="395" t="s">
        <v>253</v>
      </c>
      <c r="C10" s="396"/>
      <c r="D10" s="396"/>
      <c r="E10" s="396"/>
      <c r="F10" s="396"/>
      <c r="G10" s="396"/>
      <c r="H10" s="396"/>
      <c r="I10" s="396"/>
      <c r="J10" s="396"/>
      <c r="K10" s="396"/>
      <c r="L10" s="396"/>
      <c r="M10" s="397"/>
    </row>
    <row r="11" spans="2:13" ht="15.75" customHeight="1" thickBot="1">
      <c r="B11" s="59"/>
      <c r="C11" s="59"/>
      <c r="D11" s="59"/>
      <c r="E11" s="59"/>
      <c r="F11" s="59"/>
      <c r="G11" s="59"/>
      <c r="H11" s="59"/>
      <c r="I11" s="59"/>
      <c r="J11" s="59"/>
      <c r="K11" s="59"/>
      <c r="L11" s="59"/>
      <c r="M11" s="59"/>
    </row>
    <row r="12" spans="2:13" ht="15.75" thickBot="1">
      <c r="B12" s="385" t="s">
        <v>273</v>
      </c>
      <c r="C12" s="386"/>
      <c r="D12" s="387"/>
      <c r="E12" s="59"/>
      <c r="F12" s="59"/>
      <c r="G12" s="59"/>
      <c r="H12" s="13"/>
      <c r="I12" s="13"/>
      <c r="J12" s="13"/>
      <c r="K12" s="13"/>
      <c r="L12" s="13"/>
      <c r="M12" s="13"/>
    </row>
    <row r="13" spans="2:13" ht="8.25" customHeight="1" thickBot="1">
      <c r="B13" s="59"/>
      <c r="C13" s="59"/>
      <c r="D13" s="59"/>
      <c r="E13" s="59"/>
      <c r="F13" s="59"/>
      <c r="G13" s="59"/>
      <c r="H13" s="13"/>
      <c r="I13" s="13"/>
      <c r="J13" s="13"/>
      <c r="K13" s="13"/>
      <c r="L13" s="13"/>
      <c r="M13" s="13"/>
    </row>
    <row r="14" spans="2:13" ht="39" customHeight="1" thickBot="1">
      <c r="B14" s="401" t="s">
        <v>508</v>
      </c>
      <c r="C14" s="402"/>
      <c r="D14" s="402"/>
      <c r="E14" s="402"/>
      <c r="F14" s="402"/>
      <c r="G14" s="402"/>
      <c r="H14" s="402"/>
      <c r="I14" s="402"/>
      <c r="J14" s="402"/>
      <c r="K14" s="402"/>
      <c r="L14" s="402"/>
      <c r="M14" s="403"/>
    </row>
    <row r="15" spans="2:16" s="46" customFormat="1" ht="48" thickBot="1">
      <c r="B15" s="134" t="s">
        <v>254</v>
      </c>
      <c r="C15" s="163" t="s">
        <v>255</v>
      </c>
      <c r="D15" s="50" t="s">
        <v>256</v>
      </c>
      <c r="E15" s="50" t="s">
        <v>255</v>
      </c>
      <c r="F15" s="375" t="s">
        <v>257</v>
      </c>
      <c r="G15" s="376"/>
      <c r="H15" s="375" t="s">
        <v>258</v>
      </c>
      <c r="I15" s="376"/>
      <c r="J15" s="375" t="s">
        <v>259</v>
      </c>
      <c r="K15" s="376"/>
      <c r="L15" s="375" t="s">
        <v>292</v>
      </c>
      <c r="M15" s="376"/>
      <c r="P15" s="136"/>
    </row>
    <row r="16" spans="2:41" ht="309" customHeight="1" thickBot="1">
      <c r="B16" s="47" t="s">
        <v>260</v>
      </c>
      <c r="C16" s="263">
        <v>4</v>
      </c>
      <c r="D16" s="44" t="s">
        <v>401</v>
      </c>
      <c r="E16" s="49" t="s">
        <v>402</v>
      </c>
      <c r="F16" s="377">
        <v>5</v>
      </c>
      <c r="G16" s="378"/>
      <c r="H16" s="377" t="s">
        <v>505</v>
      </c>
      <c r="I16" s="378"/>
      <c r="J16" s="377"/>
      <c r="K16" s="378"/>
      <c r="L16" s="377"/>
      <c r="M16" s="378"/>
      <c r="N16" s="9"/>
      <c r="O16" s="9"/>
      <c r="P16" s="139"/>
      <c r="Q16" s="9"/>
      <c r="R16" s="9"/>
      <c r="S16" s="9"/>
      <c r="T16" s="9"/>
      <c r="U16" s="9"/>
      <c r="V16" s="9"/>
      <c r="W16" s="9"/>
      <c r="X16" s="9"/>
      <c r="Y16" s="9"/>
      <c r="Z16" s="9"/>
      <c r="AA16" s="9"/>
      <c r="AB16" s="9"/>
      <c r="AC16" s="9"/>
      <c r="AD16" s="9"/>
      <c r="AE16" s="9"/>
      <c r="AF16" s="9"/>
      <c r="AG16" s="9"/>
      <c r="AH16" s="9"/>
      <c r="AI16" s="9"/>
      <c r="AJ16" s="133"/>
      <c r="AK16" s="133"/>
      <c r="AL16" s="133"/>
      <c r="AM16" s="133"/>
      <c r="AN16" s="133"/>
      <c r="AO16" s="133"/>
    </row>
    <row r="17" spans="2:41" s="13" customFormat="1" ht="9.75" customHeight="1" thickBot="1">
      <c r="B17" s="52"/>
      <c r="C17" s="52"/>
      <c r="D17" s="52"/>
      <c r="E17" s="52"/>
      <c r="F17" s="379"/>
      <c r="G17" s="380"/>
      <c r="H17" s="380"/>
      <c r="I17" s="380"/>
      <c r="J17" s="380"/>
      <c r="K17" s="380"/>
      <c r="L17" s="380"/>
      <c r="M17" s="380"/>
      <c r="N17" s="9"/>
      <c r="O17" s="9"/>
      <c r="P17" s="9"/>
      <c r="Q17" s="9"/>
      <c r="R17" s="9"/>
      <c r="S17" s="9"/>
      <c r="T17" s="9"/>
      <c r="U17" s="9"/>
      <c r="V17" s="9"/>
      <c r="W17" s="9"/>
      <c r="X17" s="9"/>
      <c r="Y17" s="9"/>
      <c r="Z17" s="9"/>
      <c r="AA17" s="9"/>
      <c r="AB17" s="9"/>
      <c r="AC17" s="9"/>
      <c r="AD17" s="9"/>
      <c r="AE17" s="9"/>
      <c r="AF17" s="9"/>
      <c r="AG17" s="9"/>
      <c r="AH17" s="9"/>
      <c r="AI17" s="9"/>
      <c r="AJ17" s="137"/>
      <c r="AK17" s="137"/>
      <c r="AL17" s="137"/>
      <c r="AM17" s="137"/>
      <c r="AN17" s="137"/>
      <c r="AO17" s="137"/>
    </row>
    <row r="18" spans="2:41" s="46" customFormat="1" ht="48" customHeight="1" thickBot="1">
      <c r="B18" s="134" t="s">
        <v>262</v>
      </c>
      <c r="C18" s="163" t="s">
        <v>255</v>
      </c>
      <c r="D18" s="50" t="s">
        <v>263</v>
      </c>
      <c r="E18" s="163" t="s">
        <v>255</v>
      </c>
      <c r="F18" s="375" t="s">
        <v>257</v>
      </c>
      <c r="G18" s="376"/>
      <c r="H18" s="375" t="s">
        <v>258</v>
      </c>
      <c r="I18" s="376"/>
      <c r="J18" s="375" t="s">
        <v>259</v>
      </c>
      <c r="K18" s="376"/>
      <c r="L18" s="375" t="s">
        <v>292</v>
      </c>
      <c r="M18" s="376"/>
      <c r="N18" s="140"/>
      <c r="O18" s="140"/>
      <c r="P18" s="139"/>
      <c r="Q18" s="140"/>
      <c r="R18" s="140"/>
      <c r="S18" s="140"/>
      <c r="T18" s="140"/>
      <c r="U18" s="140"/>
      <c r="V18" s="140"/>
      <c r="W18" s="140"/>
      <c r="X18" s="140"/>
      <c r="Y18" s="140"/>
      <c r="Z18" s="140"/>
      <c r="AA18" s="140"/>
      <c r="AB18" s="140"/>
      <c r="AC18" s="140"/>
      <c r="AD18" s="140"/>
      <c r="AE18" s="140"/>
      <c r="AF18" s="140"/>
      <c r="AG18" s="140"/>
      <c r="AH18" s="140"/>
      <c r="AI18" s="140"/>
      <c r="AJ18" s="138"/>
      <c r="AK18" s="138"/>
      <c r="AL18" s="138"/>
      <c r="AM18" s="138"/>
      <c r="AN18" s="138"/>
      <c r="AO18" s="138"/>
    </row>
    <row r="19" spans="2:41" ht="409.5" customHeight="1" thickBot="1">
      <c r="B19" s="48" t="s">
        <v>264</v>
      </c>
      <c r="C19" s="51">
        <v>4</v>
      </c>
      <c r="D19" s="45" t="s">
        <v>265</v>
      </c>
      <c r="E19" s="51" t="s">
        <v>402</v>
      </c>
      <c r="F19" s="377" t="s">
        <v>506</v>
      </c>
      <c r="G19" s="378"/>
      <c r="H19" s="377" t="s">
        <v>507</v>
      </c>
      <c r="I19" s="378"/>
      <c r="J19" s="377"/>
      <c r="K19" s="378"/>
      <c r="L19" s="377"/>
      <c r="M19" s="378"/>
      <c r="N19" s="9"/>
      <c r="O19" s="9"/>
      <c r="P19" s="139"/>
      <c r="Q19" s="9"/>
      <c r="R19" s="9"/>
      <c r="S19" s="9"/>
      <c r="T19" s="9"/>
      <c r="U19" s="9"/>
      <c r="V19" s="9"/>
      <c r="W19" s="9"/>
      <c r="X19" s="9"/>
      <c r="Y19" s="9"/>
      <c r="Z19" s="9"/>
      <c r="AA19" s="9"/>
      <c r="AB19" s="9"/>
      <c r="AC19" s="9"/>
      <c r="AD19" s="9"/>
      <c r="AE19" s="9"/>
      <c r="AF19" s="9"/>
      <c r="AG19" s="9"/>
      <c r="AH19" s="9"/>
      <c r="AI19" s="9"/>
      <c r="AJ19" s="133"/>
      <c r="AK19" s="133"/>
      <c r="AL19" s="133"/>
      <c r="AM19" s="133"/>
      <c r="AN19" s="133"/>
      <c r="AO19" s="133"/>
    </row>
    <row r="20" spans="14:41" ht="15.75" thickBot="1">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row>
    <row r="21" spans="2:41" ht="19.5" thickBot="1">
      <c r="B21" s="382" t="s">
        <v>509</v>
      </c>
      <c r="C21" s="383"/>
      <c r="D21" s="383"/>
      <c r="E21" s="383"/>
      <c r="F21" s="383"/>
      <c r="G21" s="383"/>
      <c r="H21" s="383"/>
      <c r="I21" s="383"/>
      <c r="J21" s="383"/>
      <c r="K21" s="383"/>
      <c r="L21" s="383"/>
      <c r="M21" s="38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row>
    <row r="22" spans="2:41" s="46" customFormat="1" ht="48" thickBot="1">
      <c r="B22" s="50" t="s">
        <v>254</v>
      </c>
      <c r="C22" s="163" t="s">
        <v>255</v>
      </c>
      <c r="D22" s="50" t="s">
        <v>256</v>
      </c>
      <c r="E22" s="163" t="s">
        <v>255</v>
      </c>
      <c r="F22" s="375" t="s">
        <v>266</v>
      </c>
      <c r="G22" s="376"/>
      <c r="H22" s="375" t="s">
        <v>267</v>
      </c>
      <c r="I22" s="376"/>
      <c r="J22" s="375" t="s">
        <v>259</v>
      </c>
      <c r="K22" s="376"/>
      <c r="L22" s="375" t="s">
        <v>292</v>
      </c>
      <c r="M22" s="404"/>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row>
    <row r="23" spans="2:13" ht="333.75" customHeight="1" thickBot="1">
      <c r="B23" s="47" t="s">
        <v>260</v>
      </c>
      <c r="C23" s="49">
        <v>4</v>
      </c>
      <c r="D23" s="44" t="s">
        <v>261</v>
      </c>
      <c r="E23" s="49" t="s">
        <v>402</v>
      </c>
      <c r="F23" s="377">
        <v>5</v>
      </c>
      <c r="G23" s="378"/>
      <c r="H23" s="377" t="s">
        <v>510</v>
      </c>
      <c r="I23" s="378"/>
      <c r="J23" s="377"/>
      <c r="K23" s="378"/>
      <c r="L23" s="377"/>
      <c r="M23" s="378"/>
    </row>
    <row r="24" spans="2:13" s="13" customFormat="1" ht="9.75" customHeight="1" thickBot="1">
      <c r="B24" s="52"/>
      <c r="C24" s="52"/>
      <c r="D24" s="52"/>
      <c r="E24" s="52"/>
      <c r="F24" s="379"/>
      <c r="G24" s="380"/>
      <c r="H24" s="380"/>
      <c r="I24" s="380"/>
      <c r="J24" s="380"/>
      <c r="K24" s="380"/>
      <c r="L24" s="380"/>
      <c r="M24" s="381"/>
    </row>
    <row r="25" spans="2:13" s="46" customFormat="1" ht="48" thickBot="1">
      <c r="B25" s="50" t="s">
        <v>262</v>
      </c>
      <c r="C25" s="163" t="s">
        <v>255</v>
      </c>
      <c r="D25" s="50" t="s">
        <v>263</v>
      </c>
      <c r="E25" s="163" t="s">
        <v>255</v>
      </c>
      <c r="F25" s="375" t="s">
        <v>266</v>
      </c>
      <c r="G25" s="376"/>
      <c r="H25" s="375" t="s">
        <v>267</v>
      </c>
      <c r="I25" s="376"/>
      <c r="J25" s="375" t="s">
        <v>259</v>
      </c>
      <c r="K25" s="376"/>
      <c r="L25" s="375" t="s">
        <v>292</v>
      </c>
      <c r="M25" s="376"/>
    </row>
    <row r="26" spans="2:13" ht="363" customHeight="1" thickBot="1">
      <c r="B26" s="48" t="s">
        <v>264</v>
      </c>
      <c r="C26" s="51">
        <v>4</v>
      </c>
      <c r="D26" s="45" t="s">
        <v>265</v>
      </c>
      <c r="E26" s="51" t="s">
        <v>402</v>
      </c>
      <c r="F26" s="377">
        <v>5</v>
      </c>
      <c r="G26" s="378"/>
      <c r="H26" s="377" t="s">
        <v>511</v>
      </c>
      <c r="I26" s="378"/>
      <c r="J26" s="377"/>
      <c r="K26" s="378"/>
      <c r="L26" s="377"/>
      <c r="M26" s="378"/>
    </row>
    <row r="27" ht="15.75" thickBot="1"/>
    <row r="28" spans="2:13" ht="39" customHeight="1" thickBot="1">
      <c r="B28" s="401" t="s">
        <v>512</v>
      </c>
      <c r="C28" s="402"/>
      <c r="D28" s="402"/>
      <c r="E28" s="402"/>
      <c r="F28" s="402"/>
      <c r="G28" s="402"/>
      <c r="H28" s="402"/>
      <c r="I28" s="402"/>
      <c r="J28" s="402"/>
      <c r="K28" s="402"/>
      <c r="L28" s="402"/>
      <c r="M28" s="403"/>
    </row>
    <row r="29" spans="2:13" s="46" customFormat="1" ht="48" thickBot="1">
      <c r="B29" s="50" t="s">
        <v>254</v>
      </c>
      <c r="C29" s="163" t="s">
        <v>255</v>
      </c>
      <c r="D29" s="50" t="s">
        <v>256</v>
      </c>
      <c r="E29" s="163" t="s">
        <v>255</v>
      </c>
      <c r="F29" s="375" t="s">
        <v>266</v>
      </c>
      <c r="G29" s="376"/>
      <c r="H29" s="375" t="s">
        <v>267</v>
      </c>
      <c r="I29" s="376"/>
      <c r="J29" s="375" t="s">
        <v>259</v>
      </c>
      <c r="K29" s="376"/>
      <c r="L29" s="375" t="s">
        <v>292</v>
      </c>
      <c r="M29" s="376"/>
    </row>
    <row r="30" spans="2:13" ht="323.25" customHeight="1" thickBot="1">
      <c r="B30" s="47" t="s">
        <v>260</v>
      </c>
      <c r="C30" s="49">
        <v>6</v>
      </c>
      <c r="D30" s="44" t="s">
        <v>261</v>
      </c>
      <c r="E30" s="49" t="s">
        <v>518</v>
      </c>
      <c r="F30" s="377">
        <v>4</v>
      </c>
      <c r="G30" s="378"/>
      <c r="H30" s="377">
        <v>1</v>
      </c>
      <c r="I30" s="378"/>
      <c r="J30" s="377"/>
      <c r="K30" s="378"/>
      <c r="L30" s="377"/>
      <c r="M30" s="378"/>
    </row>
    <row r="31" spans="2:13" s="13" customFormat="1" ht="9.75" customHeight="1" thickBot="1">
      <c r="B31" s="52"/>
      <c r="C31" s="52"/>
      <c r="D31" s="52"/>
      <c r="E31" s="52"/>
      <c r="F31" s="379"/>
      <c r="G31" s="380"/>
      <c r="H31" s="380"/>
      <c r="I31" s="380"/>
      <c r="J31" s="380"/>
      <c r="K31" s="380"/>
      <c r="L31" s="380"/>
      <c r="M31" s="381"/>
    </row>
    <row r="32" spans="2:13" s="46" customFormat="1" ht="48" thickBot="1">
      <c r="B32" s="58" t="s">
        <v>262</v>
      </c>
      <c r="C32" s="163" t="s">
        <v>255</v>
      </c>
      <c r="D32" s="58" t="s">
        <v>263</v>
      </c>
      <c r="E32" s="163" t="s">
        <v>255</v>
      </c>
      <c r="F32" s="375" t="s">
        <v>266</v>
      </c>
      <c r="G32" s="376"/>
      <c r="H32" s="375" t="s">
        <v>267</v>
      </c>
      <c r="I32" s="376"/>
      <c r="J32" s="375" t="s">
        <v>259</v>
      </c>
      <c r="K32" s="376"/>
      <c r="L32" s="375" t="s">
        <v>292</v>
      </c>
      <c r="M32" s="376"/>
    </row>
    <row r="33" spans="2:13" ht="336.75" customHeight="1" thickBot="1">
      <c r="B33" s="48" t="s">
        <v>264</v>
      </c>
      <c r="C33" s="51">
        <v>6</v>
      </c>
      <c r="D33" s="45" t="s">
        <v>265</v>
      </c>
      <c r="E33" s="51" t="s">
        <v>518</v>
      </c>
      <c r="F33" s="377" t="s">
        <v>514</v>
      </c>
      <c r="G33" s="378"/>
      <c r="H33" s="377" t="s">
        <v>515</v>
      </c>
      <c r="I33" s="378"/>
      <c r="J33" s="377"/>
      <c r="K33" s="378"/>
      <c r="L33" s="377"/>
      <c r="M33" s="378"/>
    </row>
    <row r="34" spans="2:15" s="13" customFormat="1" ht="16.5" thickBot="1">
      <c r="B34" s="53"/>
      <c r="C34" s="53"/>
      <c r="D34" s="54"/>
      <c r="E34" s="55"/>
      <c r="F34" s="54"/>
      <c r="G34" s="56"/>
      <c r="H34" s="57"/>
      <c r="I34" s="57"/>
      <c r="J34" s="57"/>
      <c r="K34" s="57"/>
      <c r="L34" s="57"/>
      <c r="M34" s="57"/>
      <c r="N34" s="57"/>
      <c r="O34" s="57"/>
    </row>
    <row r="35" spans="2:13" ht="39" customHeight="1" thickBot="1">
      <c r="B35" s="401" t="s">
        <v>517</v>
      </c>
      <c r="C35" s="402"/>
      <c r="D35" s="402"/>
      <c r="E35" s="402"/>
      <c r="F35" s="402"/>
      <c r="G35" s="402"/>
      <c r="H35" s="402"/>
      <c r="I35" s="402"/>
      <c r="J35" s="402"/>
      <c r="K35" s="402"/>
      <c r="L35" s="402"/>
      <c r="M35" s="403"/>
    </row>
    <row r="36" spans="2:13" s="46" customFormat="1" ht="48" thickBot="1">
      <c r="B36" s="50" t="s">
        <v>254</v>
      </c>
      <c r="C36" s="163" t="s">
        <v>255</v>
      </c>
      <c r="D36" s="50" t="s">
        <v>256</v>
      </c>
      <c r="E36" s="163" t="s">
        <v>255</v>
      </c>
      <c r="F36" s="375" t="s">
        <v>266</v>
      </c>
      <c r="G36" s="376"/>
      <c r="H36" s="375" t="s">
        <v>267</v>
      </c>
      <c r="I36" s="376"/>
      <c r="J36" s="375" t="s">
        <v>259</v>
      </c>
      <c r="K36" s="376"/>
      <c r="L36" s="375" t="s">
        <v>292</v>
      </c>
      <c r="M36" s="376"/>
    </row>
    <row r="37" spans="2:13" ht="204" customHeight="1" thickBot="1">
      <c r="B37" s="47" t="s">
        <v>260</v>
      </c>
      <c r="C37" s="49">
        <v>3</v>
      </c>
      <c r="D37" s="44" t="s">
        <v>261</v>
      </c>
      <c r="E37" s="49" t="s">
        <v>513</v>
      </c>
      <c r="F37" s="377">
        <v>4</v>
      </c>
      <c r="G37" s="378"/>
      <c r="H37" s="377">
        <v>2</v>
      </c>
      <c r="I37" s="378"/>
      <c r="J37" s="377"/>
      <c r="K37" s="378"/>
      <c r="L37" s="377"/>
      <c r="M37" s="378"/>
    </row>
    <row r="38" spans="2:13" s="13" customFormat="1" ht="9.75" customHeight="1" thickBot="1">
      <c r="B38" s="52"/>
      <c r="C38" s="52"/>
      <c r="D38" s="52"/>
      <c r="E38" s="52"/>
      <c r="F38" s="379"/>
      <c r="G38" s="380"/>
      <c r="H38" s="380"/>
      <c r="I38" s="380"/>
      <c r="J38" s="380"/>
      <c r="K38" s="380"/>
      <c r="L38" s="380"/>
      <c r="M38" s="381"/>
    </row>
    <row r="39" spans="2:13" s="46" customFormat="1" ht="48" thickBot="1">
      <c r="B39" s="50" t="s">
        <v>262</v>
      </c>
      <c r="C39" s="163" t="s">
        <v>255</v>
      </c>
      <c r="D39" s="50" t="s">
        <v>263</v>
      </c>
      <c r="E39" s="163" t="s">
        <v>255</v>
      </c>
      <c r="F39" s="375" t="s">
        <v>266</v>
      </c>
      <c r="G39" s="376"/>
      <c r="H39" s="375" t="s">
        <v>267</v>
      </c>
      <c r="I39" s="376"/>
      <c r="J39" s="375" t="s">
        <v>259</v>
      </c>
      <c r="K39" s="376"/>
      <c r="L39" s="375" t="s">
        <v>292</v>
      </c>
      <c r="M39" s="376"/>
    </row>
    <row r="40" spans="2:13" ht="409.5" customHeight="1" thickBot="1">
      <c r="B40" s="48" t="s">
        <v>264</v>
      </c>
      <c r="C40" s="51">
        <v>3</v>
      </c>
      <c r="D40" s="45" t="s">
        <v>265</v>
      </c>
      <c r="E40" s="51" t="s">
        <v>513</v>
      </c>
      <c r="F40" s="377" t="s">
        <v>519</v>
      </c>
      <c r="G40" s="378"/>
      <c r="H40" s="377" t="s">
        <v>520</v>
      </c>
      <c r="I40" s="378"/>
      <c r="J40" s="377"/>
      <c r="K40" s="378"/>
      <c r="L40" s="377"/>
      <c r="M40" s="378"/>
    </row>
    <row r="41" ht="15.75" thickBot="1"/>
    <row r="42" spans="2:13" ht="19.5" thickBot="1">
      <c r="B42" s="382" t="s">
        <v>521</v>
      </c>
      <c r="C42" s="383"/>
      <c r="D42" s="383"/>
      <c r="E42" s="383"/>
      <c r="F42" s="383"/>
      <c r="G42" s="383"/>
      <c r="H42" s="383"/>
      <c r="I42" s="383"/>
      <c r="J42" s="383"/>
      <c r="K42" s="383"/>
      <c r="L42" s="383"/>
      <c r="M42" s="384"/>
    </row>
    <row r="43" spans="2:13" ht="48" thickBot="1">
      <c r="B43" s="264" t="s">
        <v>254</v>
      </c>
      <c r="C43" s="264" t="s">
        <v>255</v>
      </c>
      <c r="D43" s="264" t="s">
        <v>256</v>
      </c>
      <c r="E43" s="264" t="s">
        <v>255</v>
      </c>
      <c r="F43" s="375" t="s">
        <v>266</v>
      </c>
      <c r="G43" s="376"/>
      <c r="H43" s="375" t="s">
        <v>267</v>
      </c>
      <c r="I43" s="376"/>
      <c r="J43" s="375" t="s">
        <v>259</v>
      </c>
      <c r="K43" s="376"/>
      <c r="L43" s="375" t="s">
        <v>292</v>
      </c>
      <c r="M43" s="376"/>
    </row>
    <row r="44" spans="2:13" ht="321" customHeight="1" thickBot="1">
      <c r="B44" s="47" t="s">
        <v>260</v>
      </c>
      <c r="C44" s="49">
        <v>7</v>
      </c>
      <c r="D44" s="44" t="s">
        <v>261</v>
      </c>
      <c r="E44" s="49">
        <v>7</v>
      </c>
      <c r="F44" s="377">
        <v>4</v>
      </c>
      <c r="G44" s="378"/>
      <c r="H44" s="377">
        <v>2</v>
      </c>
      <c r="I44" s="378"/>
      <c r="J44" s="377"/>
      <c r="K44" s="378"/>
      <c r="L44" s="377"/>
      <c r="M44" s="378"/>
    </row>
    <row r="45" spans="2:13" ht="16.5" thickBot="1">
      <c r="B45" s="52"/>
      <c r="C45" s="52"/>
      <c r="D45" s="52"/>
      <c r="E45" s="52"/>
      <c r="F45" s="379"/>
      <c r="G45" s="380"/>
      <c r="H45" s="380"/>
      <c r="I45" s="380"/>
      <c r="J45" s="380"/>
      <c r="K45" s="380"/>
      <c r="L45" s="380"/>
      <c r="M45" s="381"/>
    </row>
    <row r="46" spans="2:13" ht="48" thickBot="1">
      <c r="B46" s="264" t="s">
        <v>262</v>
      </c>
      <c r="C46" s="264" t="s">
        <v>255</v>
      </c>
      <c r="D46" s="264" t="s">
        <v>263</v>
      </c>
      <c r="E46" s="264" t="s">
        <v>255</v>
      </c>
      <c r="F46" s="375" t="s">
        <v>266</v>
      </c>
      <c r="G46" s="376"/>
      <c r="H46" s="375" t="s">
        <v>267</v>
      </c>
      <c r="I46" s="376"/>
      <c r="J46" s="375" t="s">
        <v>259</v>
      </c>
      <c r="K46" s="376"/>
      <c r="L46" s="375" t="s">
        <v>292</v>
      </c>
      <c r="M46" s="376"/>
    </row>
    <row r="47" spans="2:13" ht="408" customHeight="1" thickBot="1">
      <c r="B47" s="48" t="s">
        <v>264</v>
      </c>
      <c r="C47" s="51">
        <v>7</v>
      </c>
      <c r="D47" s="45" t="s">
        <v>265</v>
      </c>
      <c r="E47" s="51" t="s">
        <v>522</v>
      </c>
      <c r="F47" s="377" t="s">
        <v>523</v>
      </c>
      <c r="G47" s="378"/>
      <c r="H47" s="377" t="s">
        <v>524</v>
      </c>
      <c r="I47" s="378"/>
      <c r="J47" s="377"/>
      <c r="K47" s="378"/>
      <c r="L47" s="377"/>
      <c r="M47" s="378"/>
    </row>
  </sheetData>
  <sheetProtection/>
  <mergeCells count="96">
    <mergeCell ref="H32:I32"/>
    <mergeCell ref="F31:M31"/>
    <mergeCell ref="F32:G32"/>
    <mergeCell ref="F38:M38"/>
    <mergeCell ref="F36:G36"/>
    <mergeCell ref="H36:I36"/>
    <mergeCell ref="J36:K36"/>
    <mergeCell ref="L36:M36"/>
    <mergeCell ref="F37:G37"/>
    <mergeCell ref="H37:I37"/>
    <mergeCell ref="J37:K37"/>
    <mergeCell ref="L33:M33"/>
    <mergeCell ref="B35:M35"/>
    <mergeCell ref="F40:G40"/>
    <mergeCell ref="H40:I40"/>
    <mergeCell ref="J40:K40"/>
    <mergeCell ref="L40:M40"/>
    <mergeCell ref="L37:M37"/>
    <mergeCell ref="F26:G26"/>
    <mergeCell ref="F39:G39"/>
    <mergeCell ref="H39:I39"/>
    <mergeCell ref="J39:K39"/>
    <mergeCell ref="L39:M39"/>
    <mergeCell ref="J32:K32"/>
    <mergeCell ref="L32:M32"/>
    <mergeCell ref="F33:G33"/>
    <mergeCell ref="H33:I33"/>
    <mergeCell ref="J33:K33"/>
    <mergeCell ref="B28:M28"/>
    <mergeCell ref="F29:G29"/>
    <mergeCell ref="H29:I29"/>
    <mergeCell ref="J29:K29"/>
    <mergeCell ref="L29:M29"/>
    <mergeCell ref="F30:G30"/>
    <mergeCell ref="L23:M23"/>
    <mergeCell ref="H30:I30"/>
    <mergeCell ref="J30:K30"/>
    <mergeCell ref="L30:M30"/>
    <mergeCell ref="B21:M21"/>
    <mergeCell ref="F24:M24"/>
    <mergeCell ref="F25:G25"/>
    <mergeCell ref="H25:I25"/>
    <mergeCell ref="J25:K25"/>
    <mergeCell ref="L25:M25"/>
    <mergeCell ref="H26:I26"/>
    <mergeCell ref="J26:K26"/>
    <mergeCell ref="L26:M26"/>
    <mergeCell ref="F22:G22"/>
    <mergeCell ref="H22:I22"/>
    <mergeCell ref="J22:K22"/>
    <mergeCell ref="L22:M22"/>
    <mergeCell ref="F23:G23"/>
    <mergeCell ref="H23:I23"/>
    <mergeCell ref="J23:K23"/>
    <mergeCell ref="C2:G2"/>
    <mergeCell ref="H15:I15"/>
    <mergeCell ref="J15:K15"/>
    <mergeCell ref="B7:M8"/>
    <mergeCell ref="B9:M9"/>
    <mergeCell ref="B10:M10"/>
    <mergeCell ref="C3:F3"/>
    <mergeCell ref="B14:M14"/>
    <mergeCell ref="F18:G18"/>
    <mergeCell ref="H18:I18"/>
    <mergeCell ref="J18:K18"/>
    <mergeCell ref="L18:M18"/>
    <mergeCell ref="B12:D12"/>
    <mergeCell ref="F15:G15"/>
    <mergeCell ref="F19:G19"/>
    <mergeCell ref="H19:I19"/>
    <mergeCell ref="J19:K19"/>
    <mergeCell ref="L19:M19"/>
    <mergeCell ref="L15:M15"/>
    <mergeCell ref="F16:G16"/>
    <mergeCell ref="H16:I16"/>
    <mergeCell ref="J16:K16"/>
    <mergeCell ref="L16:M16"/>
    <mergeCell ref="F17:M17"/>
    <mergeCell ref="F44:G44"/>
    <mergeCell ref="H44:I44"/>
    <mergeCell ref="J44:K44"/>
    <mergeCell ref="L44:M44"/>
    <mergeCell ref="F45:M45"/>
    <mergeCell ref="B42:M42"/>
    <mergeCell ref="F43:G43"/>
    <mergeCell ref="H43:I43"/>
    <mergeCell ref="J43:K43"/>
    <mergeCell ref="L43:M43"/>
    <mergeCell ref="F46:G46"/>
    <mergeCell ref="H46:I46"/>
    <mergeCell ref="J46:K46"/>
    <mergeCell ref="L46:M46"/>
    <mergeCell ref="F47:G47"/>
    <mergeCell ref="H47:I47"/>
    <mergeCell ref="J47:K47"/>
    <mergeCell ref="L47:M47"/>
  </mergeCells>
  <dataValidations count="4">
    <dataValidation type="list" allowBlank="1" showInputMessage="1" showErrorMessage="1" sqref="E37 E30 E16 E23 E44">
      <formula1>"1,2.1,2.2,3.1,3.2,4.1,4.2,5,6.1,6.2,7"</formula1>
    </dataValidation>
    <dataValidation type="list" allowBlank="1" showInputMessage="1" showErrorMessage="1" sqref="E40 E33 E19 F34 E26 E47">
      <formula1>"1.1,1.2,2.1.1,2.1.2,2.2.1,2.2.2,3.1,3.2,4.1,4.2,5,6.1,6.2,7.1,7.2"</formula1>
    </dataValidation>
    <dataValidation type="list" allowBlank="1" showInputMessage="1" showErrorMessage="1" sqref="C30 C37 C23 C16 C44">
      <formula1>"1,2,3,4,5,6,7"</formula1>
    </dataValidation>
    <dataValidation type="list" allowBlank="1" showInputMessage="1" showErrorMessage="1" sqref="D34 C40 C26 C19 C33 C47">
      <formula1>"1,2.1,2.2,3,4,5,6,7"</formula1>
    </dataValidation>
  </dataValidation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B1:B4"/>
  <sheetViews>
    <sheetView zoomScalePageLayoutView="0" workbookViewId="0" topLeftCell="A1">
      <selection activeCell="B2" sqref="B2"/>
    </sheetView>
  </sheetViews>
  <sheetFormatPr defaultColWidth="9.140625" defaultRowHeight="15"/>
  <cols>
    <col min="2" max="2" width="109.28125" style="0" customWidth="1"/>
  </cols>
  <sheetData>
    <row r="1" ht="16.5" thickBot="1">
      <c r="B1" s="60" t="s">
        <v>247</v>
      </c>
    </row>
    <row r="2" ht="285" customHeight="1" thickBot="1">
      <c r="B2" s="61" t="s">
        <v>248</v>
      </c>
    </row>
    <row r="3" ht="16.5" thickBot="1">
      <c r="B3" s="60" t="s">
        <v>249</v>
      </c>
    </row>
    <row r="4" ht="249.75" customHeight="1" thickBot="1">
      <c r="B4" s="62" t="s">
        <v>250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E33"/>
  <sheetViews>
    <sheetView zoomScalePageLayoutView="0" workbookViewId="0" topLeftCell="A1">
      <selection activeCell="F20" sqref="F20"/>
    </sheetView>
  </sheetViews>
  <sheetFormatPr defaultColWidth="9.140625" defaultRowHeight="15"/>
  <cols>
    <col min="3" max="3" width="43.00390625" style="0" customWidth="1"/>
    <col min="4" max="4" width="87.8515625" style="0" customWidth="1"/>
  </cols>
  <sheetData>
    <row r="1" ht="15.75" thickBot="1"/>
    <row r="2" spans="2:5" ht="15.75" thickBot="1">
      <c r="B2" s="174"/>
      <c r="C2" s="93"/>
      <c r="D2" s="93"/>
      <c r="E2" s="94"/>
    </row>
    <row r="3" spans="2:5" ht="19.5" thickBot="1">
      <c r="B3" s="175"/>
      <c r="C3" s="406" t="s">
        <v>300</v>
      </c>
      <c r="D3" s="407"/>
      <c r="E3" s="176"/>
    </row>
    <row r="4" spans="2:5" ht="15">
      <c r="B4" s="175"/>
      <c r="C4" s="177"/>
      <c r="D4" s="177"/>
      <c r="E4" s="176"/>
    </row>
    <row r="5" spans="2:5" ht="15.75" thickBot="1">
      <c r="B5" s="175"/>
      <c r="C5" s="178" t="s">
        <v>301</v>
      </c>
      <c r="D5" s="177"/>
      <c r="E5" s="176"/>
    </row>
    <row r="6" spans="2:5" ht="29.25" thickBot="1">
      <c r="B6" s="175"/>
      <c r="C6" s="192" t="s">
        <v>302</v>
      </c>
      <c r="D6" s="193" t="s">
        <v>303</v>
      </c>
      <c r="E6" s="176"/>
    </row>
    <row r="7" spans="2:5" ht="49.5" customHeight="1" thickBot="1">
      <c r="B7" s="175"/>
      <c r="C7" s="179" t="s">
        <v>304</v>
      </c>
      <c r="D7" s="180" t="s">
        <v>471</v>
      </c>
      <c r="E7" s="176"/>
    </row>
    <row r="8" spans="2:5" ht="48.75" customHeight="1" thickBot="1">
      <c r="B8" s="175"/>
      <c r="C8" s="181" t="s">
        <v>305</v>
      </c>
      <c r="D8" s="182" t="s">
        <v>472</v>
      </c>
      <c r="E8" s="176"/>
    </row>
    <row r="9" spans="2:5" ht="50.25" customHeight="1" thickBot="1">
      <c r="B9" s="175"/>
      <c r="C9" s="183" t="s">
        <v>306</v>
      </c>
      <c r="D9" s="184"/>
      <c r="E9" s="176"/>
    </row>
    <row r="10" spans="2:5" ht="45.75" thickBot="1">
      <c r="B10" s="175"/>
      <c r="C10" s="179" t="s">
        <v>307</v>
      </c>
      <c r="D10" s="180"/>
      <c r="E10" s="176"/>
    </row>
    <row r="11" spans="2:5" ht="15">
      <c r="B11" s="175"/>
      <c r="C11" s="177"/>
      <c r="D11" s="177"/>
      <c r="E11" s="176"/>
    </row>
    <row r="12" spans="2:5" ht="15.75" thickBot="1">
      <c r="B12" s="175"/>
      <c r="C12" s="408" t="s">
        <v>326</v>
      </c>
      <c r="D12" s="408"/>
      <c r="E12" s="176"/>
    </row>
    <row r="13" spans="2:5" ht="15.75" thickBot="1">
      <c r="B13" s="175"/>
      <c r="C13" s="194" t="s">
        <v>308</v>
      </c>
      <c r="D13" s="194" t="s">
        <v>303</v>
      </c>
      <c r="E13" s="176"/>
    </row>
    <row r="14" spans="2:5" ht="15.75" thickBot="1">
      <c r="B14" s="175"/>
      <c r="C14" s="405" t="s">
        <v>309</v>
      </c>
      <c r="D14" s="405"/>
      <c r="E14" s="176"/>
    </row>
    <row r="15" spans="2:5" ht="30.75" thickBot="1">
      <c r="B15" s="175"/>
      <c r="C15" s="183" t="s">
        <v>310</v>
      </c>
      <c r="D15" s="185"/>
      <c r="E15" s="176"/>
    </row>
    <row r="16" spans="2:5" ht="30.75" thickBot="1">
      <c r="B16" s="175"/>
      <c r="C16" s="183" t="s">
        <v>311</v>
      </c>
      <c r="D16" s="185"/>
      <c r="E16" s="176"/>
    </row>
    <row r="17" spans="2:5" ht="15.75" thickBot="1">
      <c r="B17" s="175"/>
      <c r="C17" s="186" t="s">
        <v>312</v>
      </c>
      <c r="D17" s="185"/>
      <c r="E17" s="176"/>
    </row>
    <row r="18" spans="2:5" ht="15.75" thickBot="1">
      <c r="B18" s="175"/>
      <c r="C18" s="405" t="s">
        <v>313</v>
      </c>
      <c r="D18" s="405"/>
      <c r="E18" s="176"/>
    </row>
    <row r="19" spans="2:5" ht="30.75" thickBot="1">
      <c r="B19" s="175"/>
      <c r="C19" s="183" t="s">
        <v>314</v>
      </c>
      <c r="D19" s="185"/>
      <c r="E19" s="176"/>
    </row>
    <row r="20" spans="2:5" ht="30.75" thickBot="1">
      <c r="B20" s="175"/>
      <c r="C20" s="183" t="s">
        <v>315</v>
      </c>
      <c r="D20" s="185"/>
      <c r="E20" s="176"/>
    </row>
    <row r="21" spans="2:5" ht="30.75" thickBot="1">
      <c r="B21" s="175"/>
      <c r="C21" s="187" t="s">
        <v>316</v>
      </c>
      <c r="D21" s="188"/>
      <c r="E21" s="176"/>
    </row>
    <row r="22" spans="2:5" ht="15.75" thickBot="1">
      <c r="B22" s="175"/>
      <c r="C22" s="405" t="s">
        <v>317</v>
      </c>
      <c r="D22" s="405"/>
      <c r="E22" s="176"/>
    </row>
    <row r="23" spans="2:5" ht="30.75" thickBot="1">
      <c r="B23" s="175"/>
      <c r="C23" s="187" t="s">
        <v>318</v>
      </c>
      <c r="D23" s="187"/>
      <c r="E23" s="176"/>
    </row>
    <row r="24" spans="2:5" ht="45.75" thickBot="1">
      <c r="B24" s="175"/>
      <c r="C24" s="187" t="s">
        <v>319</v>
      </c>
      <c r="D24" s="187"/>
      <c r="E24" s="176"/>
    </row>
    <row r="25" spans="2:5" ht="30.75" thickBot="1">
      <c r="B25" s="175"/>
      <c r="C25" s="187" t="s">
        <v>320</v>
      </c>
      <c r="D25" s="187"/>
      <c r="E25" s="176"/>
    </row>
    <row r="26" spans="2:5" ht="15.75" thickBot="1">
      <c r="B26" s="175"/>
      <c r="C26" s="405" t="s">
        <v>321</v>
      </c>
      <c r="D26" s="405"/>
      <c r="E26" s="176"/>
    </row>
    <row r="27" spans="2:5" ht="60.75" thickBot="1">
      <c r="B27" s="175"/>
      <c r="C27" s="183" t="s">
        <v>322</v>
      </c>
      <c r="D27" s="185"/>
      <c r="E27" s="176"/>
    </row>
    <row r="28" spans="2:5" ht="75.75" thickBot="1">
      <c r="B28" s="175"/>
      <c r="C28" s="183" t="s">
        <v>323</v>
      </c>
      <c r="D28" s="185"/>
      <c r="E28" s="176"/>
    </row>
    <row r="29" spans="2:5" ht="30.75" thickBot="1">
      <c r="B29" s="175"/>
      <c r="C29" s="183" t="s">
        <v>324</v>
      </c>
      <c r="D29" s="185"/>
      <c r="E29" s="176"/>
    </row>
    <row r="30" spans="2:5" ht="45.75" thickBot="1">
      <c r="B30" s="175"/>
      <c r="C30" s="183" t="s">
        <v>325</v>
      </c>
      <c r="D30" s="185"/>
      <c r="E30" s="176"/>
    </row>
    <row r="31" spans="2:5" ht="15">
      <c r="B31" s="175"/>
      <c r="C31" s="76"/>
      <c r="D31" s="76"/>
      <c r="E31" s="176"/>
    </row>
    <row r="32" spans="2:5" ht="15">
      <c r="B32" s="175"/>
      <c r="C32" s="76"/>
      <c r="D32" s="76"/>
      <c r="E32" s="176"/>
    </row>
    <row r="33" spans="2:5" ht="15.75" thickBot="1">
      <c r="B33" s="189"/>
      <c r="C33" s="190"/>
      <c r="D33" s="190"/>
      <c r="E33" s="191"/>
    </row>
  </sheetData>
  <sheetProtection/>
  <mergeCells count="6">
    <mergeCell ref="C26:D26"/>
    <mergeCell ref="C3:D3"/>
    <mergeCell ref="C12:D12"/>
    <mergeCell ref="C14:D14"/>
    <mergeCell ref="C18:D18"/>
    <mergeCell ref="C22:D22"/>
  </mergeCell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dcterms:created xsi:type="dcterms:W3CDTF">2010-11-30T14:15:01Z</dcterms:created>
  <dcterms:modified xsi:type="dcterms:W3CDTF">2018-06-14T20:33:01Z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82</vt:lpwstr>
  </property>
  <property fmtid="{D5CDD505-2E9C-101B-9397-08002B2CF9AE}" pid="5" name="ProjectId">
    <vt:lpwstr>20</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http://wbdocsservices.worldbank.org/services?I4_SERVICE=VC&amp;I4_KEY=TF069012&amp;I4_DOCID=090224b085bff23a</vt:lpwstr>
  </property>
  <property fmtid="{D5CDD505-2E9C-101B-9397-08002B2CF9AE}" pid="9" name="UpdatedtoDB">
    <vt:lpwstr>Yes</vt:lpwstr>
  </property>
  <property fmtid="{D5CDD505-2E9C-101B-9397-08002B2CF9AE}" pid="10" name="WorkflowChangePath">
    <vt:lpwstr>6928cf46-c326-4255-ab09-b0d79a1ac86c,4;6928cf46-c326-4255-ab09-b0d79a1ac86c,6;6928cf46-c326-4255-ab09-b0d79a1ac86c,8;</vt:lpwstr>
  </property>
  <property fmtid="{D5CDD505-2E9C-101B-9397-08002B2CF9AE}" pid="11" name="WBDocsApproverName">
    <vt:lpwstr/>
  </property>
  <property fmtid="{D5CDD505-2E9C-101B-9397-08002B2CF9AE}" pid="12" name="DocAuthor_WBDocs">
    <vt:lpwstr>Adaptation Fund Board Secretariat</vt:lpwstr>
  </property>
  <property fmtid="{D5CDD505-2E9C-101B-9397-08002B2CF9AE}" pid="13" name="ProjectStatus">
    <vt:lpwstr>Project Approved</vt:lpwstr>
  </property>
  <property fmtid="{D5CDD505-2E9C-101B-9397-08002B2CF9AE}" pid="14" name="Fund_WBDocs">
    <vt:lpwstr>AF</vt:lpwstr>
  </property>
  <property fmtid="{D5CDD505-2E9C-101B-9397-08002B2CF9AE}" pid="15" name="PublicDoc">
    <vt:lpwstr>Yes</vt:lpwstr>
  </property>
  <property fmtid="{D5CDD505-2E9C-101B-9397-08002B2CF9AE}" pid="16" name="SentToWBDocsPublic">
    <vt:lpwstr>No</vt:lpwstr>
  </property>
  <property fmtid="{D5CDD505-2E9C-101B-9397-08002B2CF9AE}" pid="17" name="WBDocsDocURLPublicOnly">
    <vt:lpwstr/>
  </property>
  <property fmtid="{D5CDD505-2E9C-101B-9397-08002B2CF9AE}" pid="18" name="ApproverUPI_WBDocs">
    <vt:lpwstr>000384891</vt:lpwstr>
  </property>
  <property fmtid="{D5CDD505-2E9C-101B-9397-08002B2CF9AE}" pid="19" name="DocumentType_WBDocs">
    <vt:lpwstr>Project Status Report</vt:lpwstr>
  </property>
</Properties>
</file>