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2"/>
  </bookViews>
  <sheets>
    <sheet name="Overview" sheetId="1" r:id="rId1"/>
    <sheet name="FinancialData" sheetId="2" r:id="rId2"/>
    <sheet name="Risk Assesment" sheetId="3" r:id="rId3"/>
    <sheet name="Rating" sheetId="4" r:id="rId4"/>
    <sheet name="Project Indicators" sheetId="5" r:id="rId5"/>
    <sheet name="Lessons Learned" sheetId="6" r:id="rId6"/>
    <sheet name="Results Tracker" sheetId="7" r:id="rId7"/>
    <sheet name="Units for Indicators" sheetId="8" r:id="rId8"/>
  </sheets>
  <externalReferences>
    <externalReference r:id="rId11"/>
    <externalReference r:id="rId12"/>
  </externalReferences>
  <definedNames>
    <definedName name="iincome" localSheetId="1">#REF!</definedName>
    <definedName name="iincome" localSheetId="6">#REF!</definedName>
    <definedName name="iincome">#REF!</definedName>
    <definedName name="income" localSheetId="1">#REF!</definedName>
    <definedName name="income" localSheetId="6">#REF!</definedName>
    <definedName name="income">#REF!</definedName>
    <definedName name="incomelevel" localSheetId="1">#REF!</definedName>
    <definedName name="incomelevel" localSheetId="6">'Results Tracker'!$E$136:$E$138</definedName>
    <definedName name="incomelevel">#REF!</definedName>
    <definedName name="info" localSheetId="1">#REF!</definedName>
    <definedName name="info" localSheetId="6">'Results Tracker'!$E$155:$E$157</definedName>
    <definedName name="info">#REF!</definedName>
    <definedName name="Month">'[1]Dropdowns'!$G$2:$G$13</definedName>
    <definedName name="overalleffect" localSheetId="1">#REF!</definedName>
    <definedName name="overalleffect" localSheetId="6">'Results Tracker'!$D$155:$D$157</definedName>
    <definedName name="overalleffect">#REF!</definedName>
    <definedName name="physicalassets" localSheetId="1">#REF!</definedName>
    <definedName name="physicalassets" localSheetId="6">'Results Tracker'!$J$155:$J$163</definedName>
    <definedName name="physicalassets">#REF!</definedName>
    <definedName name="_xlnm.Print_Area" localSheetId="1">'FinancialData'!$B$1:$G$66</definedName>
    <definedName name="quality" localSheetId="1">#REF!</definedName>
    <definedName name="quality" localSheetId="6">'Results Tracker'!$B$146:$B$150</definedName>
    <definedName name="quality">#REF!</definedName>
    <definedName name="question" localSheetId="1">#REF!</definedName>
    <definedName name="question" localSheetId="6">'Results Tracker'!$F$146:$F$148</definedName>
    <definedName name="question">#REF!</definedName>
    <definedName name="responses" localSheetId="1">#REF!</definedName>
    <definedName name="responses" localSheetId="6">'Results Tracker'!$C$146:$C$150</definedName>
    <definedName name="responses">#REF!</definedName>
    <definedName name="state" localSheetId="1">#REF!</definedName>
    <definedName name="state" localSheetId="6">'Results Tracker'!$I$150:$I$152</definedName>
    <definedName name="state">#REF!</definedName>
    <definedName name="type1" localSheetId="6">'[2]Results Tracker'!$G$146:$G$149</definedName>
    <definedName name="type1">'[2]Results Tracker'!$G$146:$G$149</definedName>
    <definedName name="Year">'[1]Dropdowns'!$H$2:$H$36</definedName>
    <definedName name="yesno" localSheetId="1">#REF!</definedName>
    <definedName name="yesno" localSheetId="6">'Results Tracker'!$E$142:$E$143</definedName>
    <definedName name="yesno">#REF!</definedName>
  </definedNames>
  <calcPr fullCalcOnLoad="1"/>
</workbook>
</file>

<file path=xl/comments7.xml><?xml version="1.0" encoding="utf-8"?>
<comments xmlns="http://schemas.openxmlformats.org/spreadsheetml/2006/main">
  <authors>
    <author>Shoko Takemoto</author>
  </authors>
  <commentList>
    <comment ref="I21" authorId="0">
      <text>
        <r>
          <rPr>
            <b/>
            <sz val="9"/>
            <rFont val="Tahoma"/>
            <family val="2"/>
          </rPr>
          <t>Shoko Takemoto:</t>
        </r>
        <r>
          <rPr>
            <sz val="9"/>
            <rFont val="Tahoma"/>
            <family val="2"/>
          </rPr>
          <t xml:space="preserve">
50 % of total population (i.e population of 11 Pa Enuas)</t>
        </r>
      </text>
    </comment>
    <comment ref="J21" authorId="0">
      <text>
        <r>
          <rPr>
            <b/>
            <sz val="9"/>
            <rFont val="Tahoma"/>
            <family val="2"/>
          </rPr>
          <t>Shoko Takemoto:</t>
        </r>
        <r>
          <rPr>
            <sz val="9"/>
            <rFont val="Tahoma"/>
            <family val="2"/>
          </rPr>
          <t xml:space="preserve">
Outcome 2 target</t>
        </r>
      </text>
    </comment>
    <comment ref="H57" authorId="0">
      <text>
        <r>
          <rPr>
            <sz val="9"/>
            <rFont val="Tahoma"/>
            <family val="2"/>
          </rPr>
          <t xml:space="preserve">Outcome 1 target:
By end of year  4 of the programme, at least 100 government staff with responsibilities for CCA and DRR in the Pa Enua have received 
training, consistent with the creation of a learning needs mechanism/process. 
Outcome 2 target:
Over 40 officers of Island Administrations were involved in CSDP related trainings and consultations, 30 gov. staff received initial training on user aspects of a Teachers’ Resource Kit on CC and DRM launched, </t>
        </r>
      </text>
    </comment>
    <comment ref="M103" authorId="0">
      <text>
        <r>
          <rPr>
            <b/>
            <sz val="9"/>
            <rFont val="Tahoma"/>
            <family val="2"/>
          </rPr>
          <t>Shoko Takemoto:</t>
        </r>
        <r>
          <rPr>
            <sz val="9"/>
            <rFont val="Tahoma"/>
            <family val="2"/>
          </rPr>
          <t xml:space="preserve">
Data has not been gathered</t>
        </r>
      </text>
    </comment>
    <comment ref="I105" authorId="0">
      <text>
        <r>
          <rPr>
            <b/>
            <sz val="9"/>
            <rFont val="Tahoma"/>
            <family val="2"/>
          </rPr>
          <t>Shoko Takemoto:</t>
        </r>
        <r>
          <rPr>
            <sz val="9"/>
            <rFont val="Tahoma"/>
            <family val="2"/>
          </rPr>
          <t xml:space="preserve">
in 2011, Ministry of Internal Affairs CKI reported that 1 in 4 HH in CKI are headed by women.</t>
        </r>
      </text>
    </comment>
    <comment ref="M105" authorId="0">
      <text>
        <r>
          <rPr>
            <b/>
            <sz val="9"/>
            <rFont val="Tahoma"/>
            <family val="2"/>
          </rPr>
          <t>Shoko Takemoto:</t>
        </r>
        <r>
          <rPr>
            <sz val="9"/>
            <rFont val="Tahoma"/>
            <family val="2"/>
          </rPr>
          <t xml:space="preserve">
Data has not been gathered </t>
        </r>
      </text>
    </comment>
    <comment ref="H129" authorId="0">
      <text>
        <r>
          <rPr>
            <b/>
            <sz val="9"/>
            <rFont val="Tahoma"/>
            <family val="2"/>
          </rPr>
          <t>Shoko Takemoto:</t>
        </r>
        <r>
          <rPr>
            <sz val="9"/>
            <rFont val="Tahoma"/>
            <family val="2"/>
          </rPr>
          <t xml:space="preserve">
By the end of the 3rd year, integrated climate change adaptation and disaster risk reduction action plans approved for each of the 11 inhabited Pa Enua, and harmonized with island development plans</t>
        </r>
      </text>
    </comment>
    <comment ref="E103" authorId="0">
      <text>
        <r>
          <rPr>
            <b/>
            <sz val="9"/>
            <rFont val="Tahoma"/>
            <family val="2"/>
          </rPr>
          <t>Shoko Takemoto:</t>
        </r>
        <r>
          <rPr>
            <sz val="9"/>
            <rFont val="Tahoma"/>
            <family val="2"/>
          </rPr>
          <t xml:space="preserve">
This data was unknown at baseline</t>
        </r>
      </text>
    </comment>
    <comment ref="N105" authorId="0">
      <text>
        <r>
          <rPr>
            <b/>
            <sz val="9"/>
            <rFont val="Tahoma"/>
            <family val="2"/>
          </rPr>
          <t>Shoko Takemoto:</t>
        </r>
        <r>
          <rPr>
            <sz val="9"/>
            <rFont val="Tahoma"/>
            <family val="2"/>
          </rPr>
          <t xml:space="preserve">
The project is still ongoing - i.e. women's alternative livelihood for Coconut oil project.</t>
        </r>
      </text>
    </comment>
  </commentList>
</comments>
</file>

<file path=xl/sharedStrings.xml><?xml version="1.0" encoding="utf-8"?>
<sst xmlns="http://schemas.openxmlformats.org/spreadsheetml/2006/main" count="1733" uniqueCount="902">
  <si>
    <t>Project Performance Report (PPR)</t>
  </si>
  <si>
    <t>Period of Report (Dates)</t>
  </si>
  <si>
    <t>01 July 2014 - 30 September 2015</t>
  </si>
  <si>
    <t xml:space="preserve">Project Title: </t>
  </si>
  <si>
    <t>Strengthening the Resilience of our Islands and our Communities to Climate Change (SRIC CC)</t>
  </si>
  <si>
    <t xml:space="preserve">Project Summary: </t>
  </si>
  <si>
    <t>The Cook Islands is subject to highly destructive cyclones, intense rainfall events, and devastating droughts. The isolated populations in the Pa Enua (sister islands to the capital island of Rarotonga) are especially vulnerable to the anticipated changes in climate, including increased frequency and intensity of rainfall and tropical storms; rising and extreme sea levels and changing wind patterns; and hotter, drier weather. Therefore the aim of the SRICC CC programme is to strengthen the ability of all Cook Island communities, and the public service, to make informed decisions and manage anticipated climate change driven pressures (including extreme events) in a pro-active, integrated and strategic manner. In achieving this objective, the programme will support, at the national, sectoral, and island levels, implementation of the Cook Islands’ new NAP for DRM and CCA.
The programme has a three-pronged approach, focusing on the implementation of on-the ground adaptation and disaster risk reduction measures at island and community levels (water, coastal management, agriculture, health and tourism), integrated with sustainable island development planning processes and supported through enhanced national and sectoral policy and planning frames, and  supported through knowledge management initiatives. The programme covers all 11 inhabited Pa Enua, and focuses on key vulnerable development sectors such as water resources, shoreline protection, agriculture and fisheries, health and tourism.
The strengthening, engagement and coordination of key institutions at national, island and community levels will combine with the integration of both DRR and CCA in national, island and community policies, plans and work programmes, and with training of key players at national, island and community levels, to ensure the success of interventions designed to enhance island and community resilience to climate change, including climate-related disasters. These actions will be supported by, and contribute to, knowledge management initiatives.  
The programme will implement those aspects of the new National Action Plan for CCA and DRM that are consistent with the Community Sustainable Development Plans of the Pa Enua. Particularly, it will support the integration of climate change considerations into national and sectoral policies and related instruments. These will, in turn, guide preparation and implementation of island level climate-change adaptation and disaster risk management action plans.</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</si>
  <si>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</si>
  <si>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</si>
  <si>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</si>
  <si>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</si>
  <si>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</si>
  <si>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</si>
  <si>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</si>
  <si>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</si>
  <si>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 xml:space="preserve">Database Number: </t>
  </si>
  <si>
    <t>AFB/MIE/DDR/2010/2 - PIMS No. 4569</t>
  </si>
  <si>
    <t>Afghanistan</t>
  </si>
  <si>
    <t>FP</t>
  </si>
  <si>
    <t>Yes</t>
  </si>
  <si>
    <t>Biodiversity</t>
  </si>
  <si>
    <t>U</t>
  </si>
  <si>
    <t>BD-SP1-PA Financing</t>
  </si>
  <si>
    <t>1: Arid &amp; semi-arid ecosystems</t>
  </si>
  <si>
    <t>Implementing Entity (IE) [name]:</t>
  </si>
  <si>
    <t>UNDP</t>
  </si>
  <si>
    <t>Albania</t>
  </si>
  <si>
    <t>MSP</t>
  </si>
  <si>
    <t>No</t>
  </si>
  <si>
    <t>Climate Change Adaptation</t>
  </si>
  <si>
    <t>S</t>
  </si>
  <si>
    <t>BD-SP2-Marine PA</t>
  </si>
  <si>
    <t>2: Coastal, marine &amp; freshwater ecosystems</t>
  </si>
  <si>
    <t>Type of IE:</t>
  </si>
  <si>
    <t>MIE</t>
  </si>
  <si>
    <t>Algeria</t>
  </si>
  <si>
    <t>EA</t>
  </si>
  <si>
    <t>Climate Change Mitigation</t>
  </si>
  <si>
    <t>MU</t>
  </si>
  <si>
    <t>BD-SP3-PA Networks</t>
  </si>
  <si>
    <t>3: Forest ecosystems</t>
  </si>
  <si>
    <t xml:space="preserve">Country(ies): </t>
  </si>
  <si>
    <t>Cook Islands</t>
  </si>
  <si>
    <t>Angola</t>
  </si>
  <si>
    <t>International Waters</t>
  </si>
  <si>
    <t>Good</t>
  </si>
  <si>
    <t>BD-SP5-Markets</t>
  </si>
  <si>
    <t>13: Conservation and Sustainable Use of Biological Diversity Important to Agriculture</t>
  </si>
  <si>
    <t>Relevant Geographic Points (i.e. cities, villages, bodies of water):</t>
  </si>
  <si>
    <t>11 inhabited Pa Enua in Cook Islands (Manihiki, Aitutaki, Mangaia, Atiu, Mauke, Pukapuka, Nassau, Mitiaro, Palmerston, Rakahaga, and Rarotonga)</t>
  </si>
  <si>
    <t>Argentina</t>
  </si>
  <si>
    <t>Multiple Focal Area</t>
  </si>
  <si>
    <t>BD-SP7-Invasive Alien Species(IAS)</t>
  </si>
  <si>
    <t>6: Promoting the adoption of renewable energy by removing barriers and reducing implementation costs</t>
  </si>
  <si>
    <t>CC-SP2- Industrial EE</t>
  </si>
  <si>
    <t>8: Water body based operational program</t>
  </si>
  <si>
    <t>Project Milestones</t>
  </si>
  <si>
    <t>CC-SP3-RE,CC-SP4-Biomass</t>
  </si>
  <si>
    <t>9: Integrated Land and Water multiple focal area</t>
  </si>
  <si>
    <t>Milestone</t>
  </si>
  <si>
    <t>Bahamas</t>
  </si>
  <si>
    <t>CC-SP5-Transport</t>
  </si>
  <si>
    <t>10: Contaminants based operational program</t>
  </si>
  <si>
    <t>AFB Approval Date:</t>
  </si>
  <si>
    <t>IE-AFB Agreement Signature Date:</t>
  </si>
  <si>
    <t>CC-SP6-LULUCF</t>
  </si>
  <si>
    <t>12: Integrated Ecosystem Management</t>
  </si>
  <si>
    <t>Start of Project/Programme:</t>
  </si>
  <si>
    <t>Cross cutting capacity building</t>
  </si>
  <si>
    <t>14: Persistent Organic Pollutants</t>
  </si>
  <si>
    <t>Mid-term Review Date (if planned):</t>
  </si>
  <si>
    <t>Terminal Evaluation Date:</t>
  </si>
  <si>
    <t>31-Apr-2017</t>
  </si>
  <si>
    <t>List documents/ reports/ brochures / articles that have been prepared about the project.</t>
  </si>
  <si>
    <t>Cyprus</t>
  </si>
  <si>
    <t>Quarterly Work Plans and Reports, Multi Year Work Plans, Multi-year Work Plans, Records of Government Business Plans, Monthly Reports (submitted to OPM), Knowledge products (Northern Group Senior Students SRIC CC Proposal Writing Workshop, Video on Traditional Knowledge (http://www.undp-alm.org/projects/af-cook-islands/videos, etc.)</t>
  </si>
  <si>
    <t>Czech Republic</t>
  </si>
  <si>
    <t>List the Website address (URL) of project.</t>
  </si>
  <si>
    <t>Democratic People's Republic of Korea</t>
  </si>
  <si>
    <t xml:space="preserve">http://undp-alm.org/projects/af-cook-islands 
http://www.mfem.gov.ck/development/development-programmes/325
</t>
  </si>
  <si>
    <t>Democratic Republic of the Congo</t>
  </si>
  <si>
    <t>Denmark</t>
  </si>
  <si>
    <t xml:space="preserve">Project contacts:  </t>
  </si>
  <si>
    <t>Djibouti</t>
  </si>
  <si>
    <t>National Project Manager/Coordinator</t>
  </si>
  <si>
    <t>Dominica</t>
  </si>
  <si>
    <t xml:space="preserve">Name: </t>
  </si>
  <si>
    <t>William Tuivaga, Programme Manager, Climate Change Cook Islands, Office of the Prime Minister</t>
  </si>
  <si>
    <t>Dominican Republic</t>
  </si>
  <si>
    <t xml:space="preserve">Email: </t>
  </si>
  <si>
    <t>william.tuivaga@cookislands.gov.ck</t>
  </si>
  <si>
    <t>Ecuador</t>
  </si>
  <si>
    <t xml:space="preserve">Date: </t>
  </si>
  <si>
    <t>Egypt</t>
  </si>
  <si>
    <t>Government DA</t>
  </si>
  <si>
    <t>El Salvador</t>
  </si>
  <si>
    <r>
      <rPr>
        <u val="single"/>
        <sz val="11"/>
        <rFont val="Times New Roman"/>
        <family val="1"/>
      </rPr>
      <t>Ms. Myra Patai, Secretary MFAI</t>
    </r>
    <r>
      <rPr>
        <sz val="11"/>
        <rFont val="Times New Roman"/>
        <family val="1"/>
      </rPr>
      <t xml:space="preserve"> </t>
    </r>
  </si>
  <si>
    <t>Equatoral Guinea</t>
  </si>
  <si>
    <t xml:space="preserve">myra.patai@cookislands.gov.ck </t>
  </si>
  <si>
    <t>Eritrea</t>
  </si>
  <si>
    <t>Estonia</t>
  </si>
  <si>
    <t>Implementing Entity</t>
  </si>
  <si>
    <t>Ethiopia</t>
  </si>
  <si>
    <t>Jaime Aguinaga, Shoko Takemoto, UNDP</t>
  </si>
  <si>
    <t>Fiji</t>
  </si>
  <si>
    <t>jaime.aguinaga@undp.org; shoko.takemoto@undp.org</t>
  </si>
  <si>
    <t>Finland</t>
  </si>
  <si>
    <t>France</t>
  </si>
  <si>
    <t>Executing Agency</t>
  </si>
  <si>
    <t>Gambia</t>
  </si>
  <si>
    <t>Anna Tiraa, Programme Director, Director of Climate Change Cook Islands, Office of the Prime Minister</t>
  </si>
  <si>
    <t>Georgia</t>
  </si>
  <si>
    <t>anna.tiraa@cookislands.gov.ck</t>
  </si>
  <si>
    <t>Germany</t>
  </si>
  <si>
    <t>since project start</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</si>
  <si>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</si>
  <si>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</si>
  <si>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</si>
  <si>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</si>
  <si>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</si>
  <si>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</si>
  <si>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</si>
  <si>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</si>
  <si>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</si>
  <si>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</si>
  <si>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</si>
  <si>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</si>
  <si>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</si>
  <si>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</si>
  <si>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</si>
  <si>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</si>
  <si>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</si>
  <si>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</si>
  <si>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</si>
  <si>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</si>
  <si>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</si>
  <si>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</si>
  <si>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</si>
  <si>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</si>
  <si>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</si>
  <si>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</si>
  <si>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</si>
  <si>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</si>
  <si>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</si>
  <si>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</si>
  <si>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</si>
  <si>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</si>
  <si>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</si>
  <si>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</si>
  <si>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</si>
  <si>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</si>
  <si>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</si>
  <si>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</si>
  <si>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</si>
  <si>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</si>
  <si>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</si>
  <si>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</si>
  <si>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</si>
  <si>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</si>
  <si>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</si>
  <si>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</si>
  <si>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</si>
  <si>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</si>
  <si>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</si>
  <si>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</si>
  <si>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</si>
  <si>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</si>
  <si>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</si>
  <si>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</si>
  <si>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</si>
  <si>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</si>
  <si>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</si>
  <si>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</si>
  <si>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</si>
  <si>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</si>
  <si>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</si>
  <si>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</si>
  <si>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</si>
  <si>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</si>
  <si>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</si>
  <si>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</si>
  <si>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</si>
  <si>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</si>
  <si>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</si>
  <si>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</si>
  <si>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</si>
  <si>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</si>
  <si>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</si>
  <si>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</si>
  <si>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</si>
  <si>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</si>
  <si>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</si>
  <si>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</si>
  <si>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</si>
  <si>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</si>
  <si>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</si>
  <si>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</si>
  <si>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</si>
  <si>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</si>
  <si>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</si>
  <si>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</si>
  <si>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</si>
  <si>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</si>
  <si>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</si>
  <si>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</si>
  <si>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</si>
  <si>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</si>
  <si>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</si>
  <si>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</si>
  <si>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</si>
  <si>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</si>
  <si>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</si>
  <si>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</si>
  <si>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</si>
  <si>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</si>
  <si>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</si>
  <si>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</si>
  <si>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</si>
  <si>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</si>
  <si>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</si>
  <si>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</si>
  <si>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</si>
  <si>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</si>
  <si>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</si>
  <si>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</si>
  <si>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</si>
  <si>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</si>
  <si>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</si>
  <si>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</si>
  <si>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</si>
  <si>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</si>
  <si>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</si>
  <si>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</si>
  <si>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</si>
  <si>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</si>
  <si>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</si>
  <si>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</si>
  <si>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</si>
  <si>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</si>
  <si>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</si>
  <si>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</si>
  <si>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</si>
  <si>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Financial information:  cumulative from project start to 30 September 2015</t>
  </si>
  <si>
    <t xml:space="preserve">DISBURSEMENT OF AF GRANT FUNDS </t>
  </si>
  <si>
    <t>How much of the total AF grant as noted in Project Document plus any project preparation grant has been spent to date?</t>
  </si>
  <si>
    <t>Estimated cumulative total disbursement as of  30 September 2015</t>
  </si>
  <si>
    <t>Add any comments on AF Grant Funds. (word limit=200)</t>
  </si>
  <si>
    <t>Progress was made in project implementation since last PPR reporting period (1 July 2013 - 30 June 2014).  Cumulative expenditure increased from US$ 1,036,309 in June 2014 to US$ 1,926,554 in September 2015.  The project delivered additional US$  890.244.65 during this reporting period.  Though the project did not meet its original expenditure target of US$ 1,180,904 reported in the previous PPR, implementation has progressed significantly during this reporting period and expected to further accelerate in the next reporting period.
Implementation of the number of projects in this reporting year has increased. This is due to the  level of awareness within the community to what activities can fit within the SRIC-CC Programme. The level of awareness was still identified as a minor set-back for communities in the previous reporting year. This led to the implementation of the Rauti Para Programme in the Northern Islands and the development of a documentary in the local language.  
The completion of the Climate Early Warning Information System (CLEWIS) system establishment, the tendering of the Climate Early Warning System (CLEWS) - Automated Weather Systems, the completion of a review of the implementation of the Joint National Action Plan (JNAP) which led to the development of a plan to implement the tasks recommended from the review made up for some of the key activities in Component 1. 
Rauti Para community trainings for all 11 Pa Enua  which was implemented over approximately 5 months and  trainings run with the Island Mayors and Island Council members was the focus of component 2. 
The priority for most of the Pa Enua is water security, and the measures supported by this project in water storage are also reflected in the National Infrastructure Investment Plan (NIIP). Water storage capacity is being increased (by 6,000 litres) for 100% of occupied households in Tamarua Village on Mangaia Pa Enua,  with the work and final expend\itures being completed during the remaining part of 2015. Assessments for the Northern Water Project in the Northern Pa Enua which include Pukapuka, Manihiki and Rakahanga were also completed in this reporting year. Work in implementation will commence in Q4 2015.
3 out of 5 tranches have been released by the AF for the projects far, with the total of US$ 3,016,100.  Cumulative expenditure as of September 2015 constitutes around 64% of released funds.  It is expected that 80-90% of the released funds will be committed for disbursement by end of year 2015.  Therefore, fourth tranche amounting US$ 1,173,020 (including IA fee of 84,320) is requested to be disbursed after the approval of this PPR.</t>
  </si>
  <si>
    <t xml:space="preserve">INVESTMENT INCOME </t>
  </si>
  <si>
    <t>N/A</t>
  </si>
  <si>
    <t>Amount of annual investment income generated from the Adaptation Fund’s grant</t>
  </si>
  <si>
    <t>EXPENDITURE DATA</t>
  </si>
  <si>
    <t>List output and corresponding amount spent for the current reporting period (from 1 July 2014 - 31 September 2015)</t>
  </si>
  <si>
    <t>ITEM / ACTIVITY / ACTION</t>
  </si>
  <si>
    <t>AMOUNT</t>
  </si>
  <si>
    <t xml:space="preserve">Outcome 1 - Efficient and effective support at national level for disaster risk reduction and adaptation initiatives in the Pa Enua. </t>
  </si>
  <si>
    <t>Output 1.1 - National and sector policies</t>
  </si>
  <si>
    <t>Output 1.2 - Staff of national agencies and organisations on the NCCCT trained</t>
  </si>
  <si>
    <t>Output 1.3 - Fully operational climate early warning system</t>
  </si>
  <si>
    <t>Outcome 2: Strengthening capacities for climate change adaptation and disaster risk reduction in the Pa Enua</t>
  </si>
  <si>
    <t>Output 2.1 - Integrated CCA and DRR action plans for each of the 11 Pa Enua</t>
  </si>
  <si>
    <t>Output 2.2 - In each of the 11 Pa Enua, island councils etc trained in planning and undertaking integrated CCA and DRR initiatives</t>
  </si>
  <si>
    <t>Outcome 3 Enhanced resilience of 11 inhabited Pa Enua</t>
  </si>
  <si>
    <t>Output 3.1 - Small grants to the 11 Pa Enua and their communities</t>
  </si>
  <si>
    <t xml:space="preserve">Output 3.2 - Climate resilient agricultural and fisheries practices </t>
  </si>
  <si>
    <t>Output 3.3 - Water capture, storage and groundwater management capacities are enhanced</t>
  </si>
  <si>
    <t>Output 3.4 - Coastal protection enhanced in at least 3 Pa Enua</t>
  </si>
  <si>
    <t>Output 3.5 - Resilience of tourism enterprises to climate change enhanced</t>
  </si>
  <si>
    <t>Output 3.6 - Health support and vector-borne disease control</t>
  </si>
  <si>
    <t>Outcome 4.  Lessons learned and best practices improve effectiveness</t>
  </si>
  <si>
    <t>Output 4.1 - Lessons learned and best practices are generated</t>
  </si>
  <si>
    <t xml:space="preserve">Output 4.2 Training materials incorporating climate change issues developed and used for training of field staff, students and other key players </t>
  </si>
  <si>
    <t>Programme management</t>
  </si>
  <si>
    <t>Unrealized losses &amp; gains (related to exchange rate, not specific of an outcome)</t>
  </si>
  <si>
    <t>TOTAL</t>
  </si>
  <si>
    <t>PLANNED EXPENDITURE SCHEDULE</t>
  </si>
  <si>
    <t>List outputs planned and corresponding projected cost for the upcoming reporting period (from 1 October 2015 - 30 September 2016)</t>
  </si>
  <si>
    <t>PROJECTED COST</t>
  </si>
  <si>
    <t>Est. Completion Date</t>
  </si>
  <si>
    <t>Output 1.3 - climate early warning system - expanded observation network</t>
  </si>
  <si>
    <t>Output 2.1 - Integrated CCA and DRR action plans for each of the 11 Pa Enua (including resourcing of Emergency Operations Centres)</t>
  </si>
  <si>
    <t>Programme Management</t>
  </si>
  <si>
    <t>TOTAL (USD)</t>
  </si>
  <si>
    <r>
      <t xml:space="preserve">ACTUAL CO-FINANCING </t>
    </r>
    <r>
      <rPr>
        <i/>
        <sz val="11"/>
        <color indexed="8"/>
        <rFont val="Times New Roman"/>
        <family val="1"/>
      </rPr>
      <t xml:space="preserve">(If the MTR or TE have not been undertaken this reporting period, DO NOT report on actual co-financing.) </t>
    </r>
  </si>
  <si>
    <t>How much of the total co-financing as committed in the Project Document has actually been realized?</t>
  </si>
  <si>
    <r>
      <t>N/A</t>
    </r>
    <r>
      <rPr>
        <sz val="11"/>
        <rFont val="Times New Roman"/>
        <family val="1"/>
      </rPr>
      <t xml:space="preserve"> 
(To be reported in the next PPR)</t>
    </r>
  </si>
  <si>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</si>
  <si>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</si>
  <si>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RISK ASSESMENT</t>
  </si>
  <si>
    <t>IDENTIFIED RISKS</t>
  </si>
  <si>
    <t>List all Risks identified in project preparation phase and what  steps are being taken to mitigate them</t>
  </si>
  <si>
    <t>Identified Risk</t>
  </si>
  <si>
    <t>Current Status</t>
  </si>
  <si>
    <t>Steps Taken to Mitigate Risk</t>
  </si>
  <si>
    <t xml:space="preserve">Low community understanding of island level planning process and integrating Climate Change Adaptation and Disaster Risk Reduction into them can delay the implementation of activities </t>
  </si>
  <si>
    <r>
      <t xml:space="preserve">Low - </t>
    </r>
    <r>
      <rPr>
        <sz val="10"/>
        <color indexed="10"/>
        <rFont val="Calibri"/>
        <family val="2"/>
      </rPr>
      <t>recommend to be removed</t>
    </r>
  </si>
  <si>
    <t xml:space="preserve">The SRIC project has been systematically supporting the development of Community Sustainable Development Plans (CSDP), through the Pa Enua Governance Unit (PEGU) - of the Office of the Prime Minister. Through a set of consultation and awareness meetings in Pa Enua, the understanding and appreciation of the CSDP and the need to address CCA-DRM risks attached to it has been strengthened. The community now fully understands the importance of planning and registering their activities within the CSDP. Under the new Pa Enua Governance arrangements, the Executive Officer who is responsible to the respective Island Council has the responsibility of maintaining the CSDP. Every year, if needed changes are made after the CSDP is re-presented to the Island Council.  
Further steps taken to help communities plan include; having a person from within the community established as the SRIC focal point. Focal points are those selected by the respective island council that has subject matter understanding in climate change, adaptation, disaster risk reduction and overall project management. It is the focal point that can encourage and help people understand the benefits and how they can contribute to community planning. Targeted training programmes has been initiated during the 2nd reporting year, based on a systematic learning needs assessment completed. This has resulted in further strengthening of community understanding on the project subject and related planning processes. Apart from the training programmes community understand has been also enhanced through the initiation of ground level adaptation measures, esp. in the water and health sectors, while a set of community-led small grants projects is also coming up. It is recommended that this risk to be removed as it has been fully mitigated and no-longer exist.
</t>
  </si>
  <si>
    <t>Extreme climatic events and geophysical hazards damage or negate programme results, or cause major disturbances resulting in delays due to needed emergency and recovery processes</t>
  </si>
  <si>
    <t>Low</t>
  </si>
  <si>
    <t xml:space="preserve">Close monitoring of any developing climate events over the duration of the programme and ensuring responses are effected within the national DRM response framework.
Monitoring and seasonal forecasts continue to arrive at the PMU from the Cook Islands Meteorological Services. If risks are high then projects are planned for implementation outside of cyclone season (November to April). Soon, the implementation of the observation network of weather stations and CLEWS will further enhance CIM functions towards this. 
</t>
  </si>
  <si>
    <t>Communication, access and community coordination difficulties delay timely implementation of the planned programme activities at the target community level.</t>
  </si>
  <si>
    <t xml:space="preserve">Active engagement of the respective Island Councils, supported by the Focal Points employed by the project ensures effective coordination. Establishment of a procedure for a small grants programme that allows community ownership and actions driven by them. The transportation challenges are mitigated through coordination of passenger transportation with other agencies to set up joint arrangements and share costs. Visits to several Pa Enua in the North are aligned with project delivery or scoping activities of other projects or programmes to minimise costs.  For the transportation of goods and equipment supplied through the project a solution being pursued is to hand it over to the service providers, through including this function as part of the overall contract. The PMU also attends the project managers meetings with the National Infrastructure committee and through this, is aware of other in-country capital projects for the Pa Enua, in order to coordinate the transportation and delivery to the islands. Currently a Communication Plan is being devised, that will established tailored means and dissemination channels.
</t>
  </si>
  <si>
    <t>Land disputes amongst community members adversely affect implementation of CCA and DRR intervention.</t>
  </si>
  <si>
    <r>
      <t xml:space="preserve">Low - </t>
    </r>
    <r>
      <rPr>
        <sz val="10"/>
        <color indexed="10"/>
        <rFont val="Calibri"/>
        <family val="2"/>
      </rPr>
      <t>suggest to elevate to medium</t>
    </r>
  </si>
  <si>
    <t xml:space="preserve">The plans to upgrade water stream intake and reticulation structure and related management aspects in Mangaia Island, Tamarua village has been affected by concerns of landowners for the catchment area’s ability to provide water for agricultural activities in their community and provide water for Tamarua Village household use at the same time. While discussions are being further facilitated through the engagement of Island Council and technical support, other alternative technical solutions are being assessed (rainwater capture and storage).
The above is what occurred in 2014 and the SRIC-CC PMU proceeded to meet with the Tamarua community. At this meeting, the option to switch the water project design to household water tanks was accepted and supported by the residents of Tamarua Village. The project team proceeded to change the design and in August 2015 materials for household water tanks started to arrive in Tamarua village. At the time of reporting, the project is now in implementation.
</t>
  </si>
  <si>
    <t>Selection and implementation of adaptation and disaster risk reduction measures in the Pa Enua do not form part of the integrated island development plans, do not allow for vulnerability considerations, do not follow established criteria and are derailed due to political processes and influence.</t>
  </si>
  <si>
    <t xml:space="preserve">Medium </t>
  </si>
  <si>
    <t xml:space="preserve">Alignment of proposed activities to the respective CSDP's is now set in concrete. This is known to the community through the focal points and the PMU in visits to the Pa Enua communities. 
A clear criteria has been communicated through the application templates by the PMU to the respective communities that the proposed activities for small grants or sectoral interventions has to be part of or fully aligned with the CSDP, in order to be  considered for implementation.
Due to a court decision (in the post - 2014 general elections),  where the Mitiaro community was to run a by-election, the SRIC-CC programme remained clear of Mitiaro until such time their election process was completed. This was to ensure that the programme was not later accused of delivering a project during campaigning period. The task was carried out after the elections process on Mitiaro was completed.  It is recommended that this remain at medium.   
</t>
  </si>
  <si>
    <t>Limited human resources in Government ministries and agencies to contribute to the activities.</t>
  </si>
  <si>
    <t>Medium</t>
  </si>
  <si>
    <r>
      <t>In this reporting year the engagement of technical officers at government institutions, the sharing of resources, the co-financing agreements and maintaining the sub-committees has effectively mitigated this risk to the SRIC CC Programme. There were no delays to the programme caused through a short-fall of human resources in this reporting year.</t>
    </r>
    <r>
      <rPr>
        <sz val="10"/>
        <color indexed="10"/>
        <rFont val="Calibri"/>
        <family val="2"/>
      </rPr>
      <t xml:space="preserve">  </t>
    </r>
    <r>
      <rPr>
        <b/>
        <i/>
        <sz val="10"/>
        <color indexed="10"/>
        <rFont val="Calibri"/>
        <family val="2"/>
      </rPr>
      <t>It is recommended that this risk is maintained.</t>
    </r>
  </si>
  <si>
    <t>Poor collaboration between programme partners</t>
  </si>
  <si>
    <t xml:space="preserve">A key responsibility of the national platform for DRM and CC is to ensure strong coordination and collaboration between programme partners. In addition sub-commitees have been formed on some thematic/sectoral areas (like water, agriculture) to further enhance national coordination. The planning of SRIC-CC activities is coordinated through existing  bodies, like with the recently formed Infrastructure Committee. Further to this, the SRIC-CC Programme has an awareness of project progress on national television every week - this has resulted in an increase of other programme representatives meeting with the SRIC-CC programme to discuss partnerships. In this reporting year the SRIC-CC programme has entered agreements with EU-GIZ Programme to strengthen water capacity storage in the Pa Enua. The EU-GIZ Programme will fund Euro 400, 000.00 towards the Northern Water project that was designed under the SRIC-CC Programme thus increasing our support for the Pa Enua. The merging of the SRIC-CC Small Grants component with the GEF Small Grants component is a partnership that was implemented in this last reporting year. This has lead to a stronger coordination of support for the Pa Enua and also increased support for our communities. Applications are shared between SRIC-CC and GEF and handed towards the Programme that best fits its criteria. 
</t>
  </si>
  <si>
    <t>Implementation of the JNAP for DRM and CCA loses its momentum, and a national consensus on the institutional management of different sectors and related priorities within the Plan and the needed collaboration of key government agencies in the programme is hindered by unforeseen influences.</t>
  </si>
  <si>
    <t xml:space="preserve">The review and recommendations by Daniel Lin (technical assistant) to strengthen the mainstreaming of climate change adaptation and mitigation and disaster risk reduction into national policies is now in implementation. A key focus is on implementation and monitoring of activities within the JNAP and review of the NSDP. 
Prior to this, the National DRM-CC Policy formulation process has been effective in further fostering collaboration between government agencies involved in the consultations that led to the development of the national DRR+M and CC policy. 
The policy development process also led to a gap analysis and recommendation reports covering 11 related sectoral and national policies, and on this basis further mainstreaming activities was recommended. The recommendations led to the assignment that was completed by Daniel Lin.
Ongoing and effective relationships have continued between the PMU and stakeholders in Government, civil society and development partners, to ensure there is good understanding of how SRIC-CC is implementing the JNAP. Discussions at the platform meeting (held quarterly) also include stakeholders implementation of activities within the JNAP.
</t>
  </si>
  <si>
    <t>The methods, tools and technologies developed are not gender aware – i.e. they increase inequity between men and women or change the social roles of men and women in a way that reduces self reliance.</t>
  </si>
  <si>
    <r>
      <t xml:space="preserve">Medium- </t>
    </r>
    <r>
      <rPr>
        <b/>
        <sz val="10"/>
        <color indexed="10"/>
        <rFont val="Calibri"/>
        <family val="2"/>
      </rPr>
      <t>to be reduced to LOW</t>
    </r>
  </si>
  <si>
    <t xml:space="preserve">Gender awareness and advocacy is at a medium to high level in the communities due to the work of advocates at national and community level and the fact that women now sit on the Island Council in comparison to the past. To further support this more women now also hold high roles/post across government. Recommend reducing this risk to Low.
Advocates for gender continue to raise gender awareness amongst stakeholders at national level. The contents of the above paragraph remain the same in this reporting year. In trainings and public forums it must be noted that the whole community is invited to attend. In most cases there is a 50% turnout of both women and men.
 </t>
  </si>
  <si>
    <t>Stakeholders are not able to perceive reductions in vulnerability over the time-scale determined by programme duration.</t>
  </si>
  <si>
    <r>
      <t xml:space="preserve">low </t>
    </r>
    <r>
      <rPr>
        <b/>
        <sz val="10"/>
        <color indexed="10"/>
        <rFont val="Calibri"/>
        <family val="2"/>
      </rPr>
      <t>- to be removed</t>
    </r>
  </si>
  <si>
    <r>
      <t xml:space="preserve">A small grants mechanism has been established for communities to identify and implement priority actions, and expected to provide immediate and perceivable livelihood benefits, while building long-term resilience to CC and disaster risks. A set of proposals have been received from senior students of the northern islands schools. They have proposed a set of tangible ground measures in agriculture, coastal protection and reef protection. The training of students has increased the number of proposals coming through for the northern islands.  </t>
    </r>
    <r>
      <rPr>
        <sz val="10"/>
        <color indexed="10"/>
        <rFont val="Calibri"/>
        <family val="2"/>
      </rPr>
      <t>Suggest to remove this risk</t>
    </r>
  </si>
  <si>
    <t>Stakeholders are not able to distinguish vulnerability to climate change from baseline weaknesses in land, coastal, and water resources management</t>
  </si>
  <si>
    <t xml:space="preserve">Trainings have been delivered under the Rauti Para (elderly) programme for all the Pa Enua. During this time, the traditional knowledge of the elderly was captured through interviews on camera. These footage and interviews were used to develop a documentary to raise awareness of changes noted in the lifetime of the interviewed elders. What they saw/ experienced in their lifetime was great for the awareness of the general (younger) population. The documentary focussed on marine life however what they recording this knowledge. The documentary is entitled "A lifetime of change". Communities were able to relate to the impacts of climate change through these documentaries as their elders were interviewed in the local Maori language. This documentary was shown on national television and an increase in marine related concepts (and interest from college students) was noted. The documentary is a recording of changes in the environment that locals have noted.
</t>
  </si>
  <si>
    <t>Political or security complications in programme sites limits implementation of programme activities.</t>
  </si>
  <si>
    <t xml:space="preserve">Continued project monitoring process involving the SRIC-CC Island Focal Points to identify any problems at an early stage and NPM to arrange for alternative measures.
After the first, second and third year, no issues have arisen in this area. Still very low risk to the projects. Security issues also include natural hazards that have the potential to cause delays in project implementation. This may be in the area of transportation or on-island labour. In an emergency operation (post-Cyclone), all transportation to an affected community is either seconded for the delivery of emergency supplies or of first responders and depending on the impact of the hazard on the community delays may be a month or more. While this risk is time delays the risk of losing project materials is minimised by ensuring there is no delivery of goods during cyclone season.
</t>
  </si>
  <si>
    <t>High turnover rate for SRIC Focal Points</t>
  </si>
  <si>
    <r>
      <t xml:space="preserve">Low </t>
    </r>
    <r>
      <rPr>
        <sz val="10"/>
        <color indexed="10"/>
        <rFont val="Calibri"/>
        <family val="2"/>
      </rPr>
      <t>- suggest to elevate to medium</t>
    </r>
  </si>
  <si>
    <r>
      <t>In the last reporting year, the SRIC-CC Programme had several resignations from staff that have moved overseas. The Programme Officer and focal points for Atiu, Mauke and Mangaia resigned to move overseas to seek other employment opportunities.</t>
    </r>
    <r>
      <rPr>
        <sz val="10"/>
        <color indexed="10"/>
        <rFont val="Calibri"/>
        <family val="2"/>
      </rPr>
      <t xml:space="preserve"> The SRIC-CC Finance Officer resigned to study overseas for three years. </t>
    </r>
    <r>
      <rPr>
        <sz val="10"/>
        <rFont val="Calibri"/>
        <family val="2"/>
      </rPr>
      <t xml:space="preserve">All vacant positions have now been filled. </t>
    </r>
    <r>
      <rPr>
        <sz val="10"/>
        <color indexed="10"/>
        <rFont val="Calibri"/>
        <family val="2"/>
      </rPr>
      <t>Suggest to increase risk to medium.</t>
    </r>
    <r>
      <rPr>
        <sz val="10"/>
        <rFont val="Calibri"/>
        <family val="2"/>
      </rPr>
      <t xml:space="preserve">
 </t>
    </r>
  </si>
  <si>
    <t>Critical Risks Affecting Progress (Not identified at project design)</t>
  </si>
  <si>
    <t>Identify Risks with a 50% or &gt; likelihood of affecting progress of project</t>
  </si>
  <si>
    <t>Risk Measures: Were there any risk mitigation measures employed during the current reporting period?  If so, were risks reduced?  If not, why were these risks not reduced?</t>
  </si>
  <si>
    <t>Add any comments relevant to risk mitigation (word limit = 500)</t>
  </si>
  <si>
    <t xml:space="preserve">All the above risk mitigation measures are in place to ensure that project risks are minimized.   </t>
  </si>
  <si>
    <t xml:space="preserve">RATING ON IMPLEMENTATION PROGRESS </t>
  </si>
  <si>
    <t>For rating definitions please see bottom of page.</t>
  </si>
  <si>
    <t>Progress on Key Milestones</t>
  </si>
  <si>
    <t>Expected Progress</t>
  </si>
  <si>
    <t>Progress to Date</t>
  </si>
  <si>
    <t>Rating</t>
  </si>
  <si>
    <t xml:space="preserve">Project Manager/Coordinator: </t>
  </si>
  <si>
    <t>Outcome1: Efficient and effective support at national level for disaster risk reduction and adaptation initiatives in the Pa Enua</t>
  </si>
  <si>
    <t>1.1 Staff of national agencies and organisations on the NCCCT trained and working in ways that improve coordination and delivery of CCA and DRM initiatives on the ground in the Pa Enua
2. Capacity development to support the Pa Enua</t>
  </si>
  <si>
    <t xml:space="preserve">1. Strengthen project development at national level (including gov and private sectors) and civil societies.
2. Strengthen coordination of DRM and CCA activities through merging the Small Grants Programmes for SRIC-CC and GEF.
3. Support delivery of  public awareness programmes
</t>
  </si>
  <si>
    <r>
      <t xml:space="preserve">1. Logical Framework Approach (LFA) training for purpose of project development was provided to Ministries, Civil Societies and Private sector representatives. Response from the civil societies was very high. The private sector representatives attended training on days that they were available. The training opportunity was a great start in government run training been made available to these sectors. It is envisaged that in time the civil societies will be able to support government in the implementation of DRR, DRM and CCA activities in the community. The civil societies are well placed in the community and are mainly made up of some permanent staff, some part-time staff and many volunteers.
2. The GEF and SRIC-CC small grants programme merged efforts in early 2015 to strengthen coordination of DRR/ DRM and CCA at the national level so that there is more impact and coordination for activities on the ground in the Pa Enua. This combined activity was slow to get off the ground. The SRIC-CC Programme had application templates and used existing government processes to complete, evaluate, approve, implement, monitor and evaluate impacts of projects.  The SRIC-CC programme had started in 2013 and at the time of the merger had established itself. The GEF programme was starting in 2015. Naturally it had to go through its set-up phases. Many earlier meeting hours was setting up the GEF SGP for operation. At the start there were areas (including processes) within the GEF programme that were unclear to members of the National Steering Committee (NSC). As expected, this caused delays in the movement of SRIC-CC SGP as the agreed focus was to have the GEF SGP operationalised at the earliest. In quarter 3 of 2015, the first SRIC-CC SGP projects were approved by the NSC. In reporting this, the SRIC-CC SGP took approximately 3 months to set up its SGP in 2013. It was much faster as government existing systems and through agreements with the implementing partner finances are available in country every quarter. The first lesson learned here is Government systems will move faster as the processes are well documented and are known clearly to project operators. Secondly, those that are new to government systems will always be able to learn the processes off other project staff as most current project staff are using government systems. The third lesson is - when merging programmes it may be beneficial to all to merge processes also or the coordination team will continue to face challenges associated with working with multiple processes. This puts more hours on administration (processes) and less on the ground which defeats the purpose of the merger.     
3. Platform meeting hosted by CCCI continues to strengthen activity coordination and raise awareness for CCA/ DRR and DRM activities across the sectors (Line Ministries/ Civil Societies). Stakeholder attendance is consistent for this forum. It is held every quarter and is coordinated well. At this forum stakeholders share progress of the work they are doing and share lessons and best practices with those engaged in similar activities. The media attends this forum and reports stories in the written and televised format. 
4. Public Forum at USP in Marine and Agriculture hosted by CCCI raises public awareness for CCA/ DRR and DRM activities across the sectors (Line Ministries/ Civil Societies). These two forums were hosted separately and attracted a number of interested people from the general public. At the marine forum, the SRIC-CC programme presented its project activities in marine. Several fishermen from Rarotonga and the Pa Enua also presented what they were experiencing at sea. It was clear at this forum that fishermen were catching less and less fish and wanted some science backed explanations. CCCI representatives also presented on fish stock migration patterns and how this was changing in the region. Fishermen agree that they now must travel out further and stay out longer to receive good catches. The Ministry of marine also presented the work they were doing across the Cook Islands in studies of marine life for economic generation purposes in a sustainable manner and their work with other programmes in the placing of FADS. Some civil societies also presented and expressed their concerns around the number of commercial fishing vessels in our waters.   
</t>
    </r>
  </si>
  <si>
    <t>Highly Satisfactory (HS)</t>
  </si>
  <si>
    <r>
      <t>1.2</t>
    </r>
    <r>
      <rPr>
        <b/>
        <sz val="11"/>
        <rFont val="Times New Roman"/>
        <family val="1"/>
      </rPr>
      <t xml:space="preserve"> National Polices </t>
    </r>
    <r>
      <rPr>
        <sz val="11"/>
        <rFont val="Times New Roman"/>
        <family val="1"/>
      </rPr>
      <t xml:space="preserve">reviewed for Climate Change Adaptation and Disaster Risk Reduction integration. 
</t>
    </r>
  </si>
  <si>
    <t>1. Strengthen DRM and CCA in national policies</t>
  </si>
  <si>
    <t xml:space="preserve">1.The project supported an expert (Dr. Daniel Lin) to analyze and recommend a number of key activities on how CKI government may strengthen climate change and disaster risk reduction into national policy instruments. This assignment was completed in October 2015. 
2. These recommendations were then taken into action by another expert (Mrs. Anne Herman-Fua) who worked with national government stakeholders on the following tasks:
-  Mainstreaming climate change and disaster risk management into policy development processes and integrating this into the existing policy framework
- Providing support in the development of the NSDP (2016-2020) development process to ensure that CC and DRR considerations are mainstreamed into the NSDP and plans and actions that follow.
- Aligning CC and DRR mainstreaming policy efforts into the (soon to be developed) monitoring and evaluation framework for Joint National Action Plan (JNAP) for DRR and CC.
This assignment is in progress at this time of reporting and will end in November 2015. 
</t>
  </si>
  <si>
    <t>Satisfactory (S)</t>
  </si>
  <si>
    <r>
      <t>1.3 Operational climate early warning and information system (</t>
    </r>
    <r>
      <rPr>
        <b/>
        <sz val="11"/>
        <rFont val="Times New Roman"/>
        <family val="1"/>
      </rPr>
      <t>CLEWS/ CLEWIS</t>
    </r>
    <r>
      <rPr>
        <sz val="11"/>
        <rFont val="Times New Roman"/>
        <family val="1"/>
      </rPr>
      <t>)</t>
    </r>
  </si>
  <si>
    <t xml:space="preserve">1. The CLEWIS project is completed. 
2. Tendering for the supply of Automated Weather Systems (CLEWS) is completed. 
3. A successful tender is identified
</t>
  </si>
  <si>
    <t xml:space="preserve">1. The Geo Portal with climate early warning information has been established and can be viewed online at http://www.emci.gov.ck; This assignment is managed by the Emergency Management Cook Islands (EMCI) Division at the Office of the Prime Minister. The portal is gaining interest from both some government and civil society bodies who wish to access assessment information to assist in the implementation of their work. The Geo-Portal will continue to be loaded with information and this information updated annually by staff at EMCI. The information is also to assist EMCI in the assessment of communities in pre and post-disaster situations. 
2. Training for Geo-Portal end users and administrators was delivered twice in this reporting year. This was in March and September 2015. The training was attended by representatives from government and civil societies. 
3. The Climate Early Warning System (CLEWS) received nine tenders for the supply of Automated Weather Systems. The tenders were evaluated and a winner was recommended by the evaluation team. Upon the approval of the recommended winner by the tender committee the project will start the process of site inspections and installations in the Pa Enua. As installation will take place on ll Pa Enua, this will be completed in the next reporting period. 
</t>
  </si>
  <si>
    <t>Outcome 2 Key players in Pa Enua development have the capacity to reflect disaster risk management and adaptation considerations when planning, making decisions and during operations</t>
  </si>
  <si>
    <t xml:space="preserve">2.1 Integration of CCA and DRR into the Community Sustainable Development Plans (CSDP). </t>
  </si>
  <si>
    <t xml:space="preserve">1. CSDP development completed and operational for at least 6 Pa Enua.
</t>
  </si>
  <si>
    <t xml:space="preserve">1. 11 CSDP documents are finalised drafts and operational and been used by Island councils as a guiding tool for decision making for development.. The same is also used by applicants to view the priorities registered in the respective communities. Each CSDP contains key areas such as Tourism, Water, Education, Agriculture, Marine and Infrastructure. The development aspirations of the community within these key areas is identified. This is shown as activities and targets. In water for some of the Pa Enua this shows as:
- To increase rain harvested water storage capacity (water tanks) for all HH (100%) by end 2015. 
-To deliver water management training (response to drought) for the community. 
- To deliver water conservation awareness programmes 
- To deliver water tank maintenance training for the community. 
Similar activities are made clear across the sectors and is clear and simple for the community to understand and use. The development of community plans has been the practice in government for some time. What is new to the community planning is climate proofing activities across the sectors. In water, these include improving water management and increasing conservation awareness to alleviate the impact of drought. Education in climate change and adaptation and mitigation activities that can minimise carbon footprint is also part of training that is planned as priority.   
</t>
  </si>
  <si>
    <t>2.2. In each of the 11 inhabited Pa Enua, island councils, administrators, technical officers, farmers, fishers, households and business owners trained in planning and undertaking integrated climate change adaptation and disaster risk reduction initiatives, consistent with the island development plans</t>
  </si>
  <si>
    <t>1. Training in DRR and DRM and CCA delivered targeting Island leaders (Mayors and Councillors)
2. Focal points on all Pa Enua are appointed and trained. 
3. Training delivered in the community targeting the elderly to extract their knowledge and transfer this to youth. This knowledge was developed into a documentary. Documentary is now available for use by stakeholders.
4. Training delivered targeting senior students (youth) and sharing with them the knowledge from the elders. Training also taught youth to use this new knowledge and develop project activities to deliver in the community. 
5. Deliver DRR/ DRM and CCA training through the Red Cross modality.</t>
  </si>
  <si>
    <t xml:space="preserve">1. SRIC-CC programme and training in DRM, DRR and CCA delivered at Mayors forum on Rarotonga. The forum was hosted by the Island Governance Division at the Office of the Prime Minister and was attended to by all Pa Enua Government mayors. The Mayors were presented DRR, DRM, CCA and Mitigation developments and plans at national level. They were also presented their roles as leaders in these areas too. The one week long forum was also a time for Mayors to share some of the challenges and opportunities they are experiencing or foresee in their community. 
2. Due to resignations from the programme, two new Focal Points were contracted in this reporting year for Mangaia and Atiu. The resignation of two focal points for reasons beyond the control of the programme did not cause too much of an issue for the PMU. The two positions have since been replaced and both new staff are enjoying their new roles within their respective communities. 
3. Focal Points are brought to Rarotonga for hands on training. Focal Points from Manihiki, Penrhyn, Atiu and Mangaia worked from Rarotonga (at some time in the reporting year) to progress their projects and acquire hands on experience within the PMU. This has resulted in the increase in project implementation on these two islands. This is linked to the fact that they are readily assisted when required and they are learning off each other under the guidance of the PMU. 
4. Training through the Rauti Para Programme implemented on all 11 inhabited Pa Enua. The Rauti Para is the term used for the elders of the Cook Islands. The "Rauti" is a medicinal plant. It is also a plant that is used in traditional ceremonies. It has medicinal and traditional uses and is recognised as a plant that is very useful and of high value (but not in the monetary sense) for the local people. The word "Para" means ripe or aged. The words "Rauti Para" refers to an aged plant that has high value. This is how the elders are seen, an aged person that has a lot to offer the community (in terms of knowledge and experience). The Rauti Para training was co-funded by the EU:GCCA: PSIS programme and the SRIC-CC programme and implemented by the climate change team across the Pa Enua. The training was also an information collecting exercise that led to the development of a video documentary for marine. The documentary records what the elders experienced (in fishing) throughout their lifetime. The documentary is entitled "A lifetime of change".  
5. Training for senior school students from the most vulnerable Pa Enua in the Northern group. This training has led to the development of DRR/DRM and CCA initiatives for implementation under the SRIC-CC programme. The training was held at Rarotonga during the weeks before the 50th celebration for Cook Islands Self-Governance. During this time the Pa Enua communities had travelled to Rarotonga for the celebrations. While schools were on holiday for the celebrations the SRIC-CC programme took the opportunity to work with the Ministry of Education and the parents of students and educate their child in climate change, adaptation, Disaster Risk Reduction and Disaster Management. The students spent the week long training developing a concept for a project to address a challenge they see in their community that is caused through climate change or will be worsened with the impacts of climate change (if not addressed). 
6. Training undertaken by Cook Islands Red Cross (CIRC) on Aitutaki has led to the community been tsunami ready and their homes cyclone ready. In June 2015, the whole village of Tautu on the island of Aitutaki requested for training in tsunami and cyclone preparation to be delivered in their community. Cook Islands Red Cross put forward an application with the SRIC-CC programme to conduct the training. The training included tsunami and cyclone awareness and the same in preparation. The village elders under the guidance of CIRC designed an exercise to test their tsunami plan. This was executed well with the entire village evacuating the coastal area. At the end of the exercise, the village sat together and had a debriefing with CIRC. At this debriefing all the "what worked well" and "What did not" was raised. The lessons included communications between national bodies and the village and the timing of such communications. A strong recommendation from the exercise is the installation of a siren in the village of Tautu.  </t>
  </si>
  <si>
    <t>Outcome 3 Enhanced resilience to climate change, including weather- and climate-related disasters, for all 11 inhabited Pa Enua</t>
  </si>
  <si>
    <t>3.1 Small grants delivered to the 11 Pa Enua and their communities, to implement CCA and DRR actions</t>
  </si>
  <si>
    <t xml:space="preserve">1. National Steering Committee formed to manage the combined GEF/ SRIC-CC SGP
2. At least 6 projects are approved
</t>
  </si>
  <si>
    <t xml:space="preserve">1. GEF/SRIC-CC Small Grants – The GEF and SRIC-CC Small Grants Programme partnered to have a common project reviewing and granting structure from this reporting year in order to coordinate and enhance impact at the Pa Enua level. The merged operation as expected had "teething" delays however the first approval of projects have come through in Q3 2015.  The National Steering Committee (NSC) was formed to manage the  proposal review and approval for both SRIC-CC and GEF TF SGP programmes. This includes a representative from Outer Islands Governance, Cook Islands Civil Society Organisations (CICSO), SRIC-CC Programme, National Environment Services, Te Ipukarea Society, Chamber of Commerce, National Disability Organisation and the Ministry of Finance &amp; Economic Management and the National Environment Services. In Q3 2015, 4 projects were approved to be financed by SRIC-CC under these arrangements and these include;
- Atiu Tarot Fishing – This project is to enhance community marine resource management and resilience through supplying of a 50HP Outboard motor and some fishing safety equipment for a fishing club on Atiu. This project received approval from the NSC and has initiated implementation.
-Taunganui Harbour - This project is to install operations lights around the Atiu harbour. This project received approval from the NSC to move towards procurement. In unfavourable weather, fishermen find it challenging to sight the Atiu harbour (at night). Fishermen have in the past travelled in wrong directions and have narrowly missed the reef due to poor weather and insufficient lighting. This risk has also decreased the number of fishermen that are willing to go out fishing at night. Limiting fishing to day light hours only has had an impact on the amount of fish caught. The challenges faced by fishermen in having to travel further and stay out longer in order to get to favourable fishing grounds is further worsened with current lighting capacity at Taunganui harbour. By enhancing fishermen capacity to fish, the investments aims to addressed the serious food security issues faced by the island community
- Cook Islands Disability – This project is for the supply of wheelchairs to the disabilities group. This project received approval from the NSC to move towards procurement. Disasters will have an impact on those that are less fortunate and will be worse for those that are not mobile or require care or support to help them move around. The Disability group has recognised the need in the community amongst the elders and disabled that are cared for at home by family members for support in moving them around. In tsunami and cyclone warnings, carers have had to carry their elders on their backs or use a wheelbarrow to evacuate them from the coast. In the Pa Enua where wheel chairs are very rare to see and carers are the partner of the elder requiring support, the disability groups will have these available for those that need this support. 
- Aitutaki Agriculture – This project is to reduce community vulnerability to disasters and climate change through enhancing food security through the supply of fertilisers to the agricultural sector on Aitutaki Pa Enua. This project received approval from the NSC and has initiated implementation.
</t>
  </si>
  <si>
    <t>3.2 Climate resilient agricultural and fisheries practices</t>
  </si>
  <si>
    <t>At least 6 projects delivered in this reporting year.</t>
  </si>
  <si>
    <t>1. Manihiki Hydroponics in implementation
2. Mangaia Home gardens implemented
3. Mauke Chiller project held back due to changes on the ground in Mauke - Tenders now in evaluation
4. Support for Ministry of Marine Resources research into marine opportunities in Penrhyn
5. Support for Ministry of Agriculture in policy development
6. Support for marine resource management and resilience through provision of equipment (i.e. fishing boat, Outboard motor and boat trailer), and awareness programs for Nassau
7. Support for marine resource management and resilience through provision of equipment (i.e. fishing boat)  and awareness programs  for Mangaia
8. Support initiated for marine resource management and resilience through provision of equipment (i.e. fishing boat)  and awareness programs in Atiu</t>
  </si>
  <si>
    <t>3.3. Water Management capacities enhanced</t>
  </si>
  <si>
    <t>1. Complete Atiu, Palmerston and Aitutaki household water tanks project
2. Commence Tamarua Water project 
3. Commence Atiu Emergency Water project
4. Finalise project design for Northern Water project</t>
  </si>
  <si>
    <t xml:space="preserve">1. Atiu, Palmerston and Aitutaki household water tanks project completed
2. Tamarua Water project completed 
3. Atiu Emergency Water project starts
4. Project design document (PDD) for Northern Water project finalised and approved for implementation
The next phase for the water projects will be for the implementation of water management training and policy development in the Pa Enua. The training will be for communities in water conservation. Training will also include community ability to respond to the impact of drought. Training will also include the households ability to maintain the water tanks.
</t>
  </si>
  <si>
    <t>3.4. Coastal protection enhanced in the Pa Enua</t>
  </si>
  <si>
    <t>All project documentation for first project is prepared and ready for implementation.</t>
  </si>
  <si>
    <t xml:space="preserve">Two coastal protection projects are in assessment and design;
1. Tautu harbour and
2. Rakahanga Coastal
The Tautu harbour project is for the protection of the coastal area around the harbour sand banks that has been eroding for some time. It is also becoming unsafe to board a boat around the area as the sand banks are collapsing. There is greenery around the area that once maintained the stability of the sandbank however this alone was insufficient to stabilise the bank area and is slowly failing. The area is used by local fishermen and local tourist boat operators.
The Rakahanga coastal work includes the redesign of a poorly designed causeway. The current causeway is not allowing the natural flush of the a bay area that is linked to an agricultural area further inland. In high seas, surges are coming over the causeway and trapped inside the bay area. Water in the bay area is brackish in nature however saline levels increase when sea surge is trapped in the bay area. Additionally the agricultural area close by is affected by the trapped sea water in the bay area (higher saline levels). 
Both projects will be assessed, designed with plans to be implemented in the next reporting year.   </t>
  </si>
  <si>
    <t>3.5. Resilience of tourism enterprises enhanced on 3 Islands</t>
  </si>
  <si>
    <t>Undertake scoping and devise delivery mechanism targeting tourism enterprises</t>
  </si>
  <si>
    <t xml:space="preserve">1. Atiu Cold pressed Coconut oil production project led by a women's group is in implementation.  The initiative intends to produce new products that will cater for the small but steady tourism industry. Handcrafts on Atiu include weaved hats, fans and fine mats and other weaved products using local fibres from count trees. This work is labour intensive and is fine for young people as the fibre curing process includes, climbing the tree and cutting the young coconut leave fibres, drying, sorting and preparing the fibres. This includes some heavy lifting (and climbing). The skills of the weaver is used well in choosing the right fibres from the start and ensuring they are properly cared and handled in the preparation process. This work calls for the use of young and energetic labourers and skilful and experienced weavers. 
The coconut oil requires the same - young and energetic labourers and skilful and experienced oil cooks. The coconut oil on Atiu is similar to those made on other Pa Enua in the Cook Islands. The process includes the collection of aged coconuts (cannot be too dry - then this is copra). The coconut is husked and grated using the manual coconut grater and handed to the cook. The cook has local medicinal and edible plants and herbs, chooses their ingredients based on what the batch of oil will be used for - medicinal, massage or food preparation. The grated coconut flesh is cooked over an open fire fuelled by wood. The cook knows which is the hottest part of the open fire and which part is not and cooks the coconut flesh in a large pot over these two heat settings at different intervals.
The Coconut oil production and handcraft create jobs for families. Each activity within the process of producing the two products will require youth and the elders both boys/ men and girls/ women. The cold pressed coconut oil production is another way of producing oil. Approximately 80% of the process of producing the cold pressed coconut oil is the same as the cooked coconut oil. This process will bring about locally made soap, perfume, cooking oil, medicinal oil, massage oil, skin cream, mosquito repellent and other health related products. This project is designed to support families that are doing this work, tourism on Atiu and tourism in the Cook Islands. The skill set that already exists within the community for producing cooked coconut oil will be used in the production of the cold pressed coconut oil.      
</t>
  </si>
  <si>
    <t>3.6 Health support and vector-borne control introduced</t>
  </si>
  <si>
    <t>Implementation of the MOH project continues as per the delivery schedules with monitoring by the PMU.</t>
  </si>
  <si>
    <r>
      <t xml:space="preserve">1. Vector Borne Project implemented by the Ministry of Health is in its second year of implementation. The project has spent over 50% of its budget allocation. 
Activities include;
a) To train Pa Enua health officers in vector-borne awareness and control,
b) To strengthen capacity of Pa Enua health officials to manage vector-borne outbreaks through the procurement (and supply) of needed resources.
c) To raise public awareness around vector borne illnesses, sector monitoring and control methods and also awareness of the sector plan to respond to outbreaks.
These activities have been initiated in  Manihiki, Penrhyn and Rakahanga. 
</t>
    </r>
    <r>
      <rPr>
        <b/>
        <u val="single"/>
        <sz val="11"/>
        <rFont val="Times New Roman"/>
        <family val="1"/>
      </rPr>
      <t xml:space="preserve">Note: In the recent "Dengue fever" and "Zika virus" outbreak on Rarotonga and the Pa Enua, the Ministry of Health was able to effectively respond to the outbreak using resources purchased through this SRIC CC project. 
</t>
    </r>
    <r>
      <rPr>
        <sz val="11"/>
        <rFont val="Times New Roman"/>
        <family val="1"/>
      </rPr>
      <t xml:space="preserve">
In the next reporting period, the Lemon grass concept will be trialled (planted around homes) as a natural repellent to mosquitoes. The lemon grass was used by elders for the same reason however there are no tests to show how effective this was/ is.</t>
    </r>
  </si>
  <si>
    <t>1.1. Lessons learned and best practices are generated (case studies, photo stories, short videos, posters, brochures, etc.) and distributed to other communities, civil society, policy makers in government and globally through appropriate mechanisms</t>
  </si>
  <si>
    <t>1. SRIC-CC initiatives are presented in different public events for awareness raising and project visibility.
2. Articles/Case studies prepared on initial project results and lessons for national and international dissemination</t>
  </si>
  <si>
    <t xml:space="preserve">Increased visual communications - A fixed schedule between the SRIC-CC Programme and Cook Islands Television ensures that the good work of the Programme is made known out in the public. The updates is also shown (delayed coverage) in the Pa Enua. Pa Enua residents get to see or hear about activities that are happening in their community and also other Pa Enua communities. The initiative has increased visual communications of project progress with the public. 
Publications;
The Climate Change indicators publication was developed and shared with the public. The document collated information through a survey of the community targeting the elderly. The aim of the survey was to collect information on changes in various biological and physical systems over people’s lifetimes to understand climate variability in this region. The document can be viewed by request of the Project team. 
Documentary;
A documentary entitled "A lifetime of change" was produced in this reporting year to make record of the marine related changes that people have seen in their lifetime. It is important to note that one of the contributors to this documentary recently passed away. His wealth of marine knowledge was captured in this documentary. This is one of the reasons for the documentary to have records before the holders of such knowledge pass on. </t>
  </si>
  <si>
    <t>Overall rating</t>
  </si>
  <si>
    <t>Please Provide the Name and Contact information of person(s) responsible for completing the Rating section</t>
  </si>
  <si>
    <t>William Tuivaga</t>
  </si>
  <si>
    <r>
      <t>1.</t>
    </r>
    <r>
      <rPr>
        <b/>
        <sz val="11"/>
        <rFont val="Times New Roman"/>
        <family val="1"/>
      </rPr>
      <t xml:space="preserve"> Highly satisfactory</t>
    </r>
    <r>
      <rPr>
        <sz val="11"/>
        <rFont val="Times New Roman"/>
        <family val="1"/>
      </rPr>
      <t xml:space="preserve"> -  
A) Staff of national agencies and organisations on the NCCCT trained and working in ways that improve coordination and delivery of CCA and DRM initiatives on the ground in the Pa Enua. I have given this a highly satisfactory rating as there are improvements in the coordination of activities for DRR and CCA for the Pa Enua. While there is plenty of room for further improvements what has happened in this reporting year is better than what things use to be like in previous years...more working in isolation and less coordination. 
B) The second area I gave a "Highly satisfactory" rating was the agriculture and marine component. This area has really progressed over the reporting year. With 8 projects running on different islands, project activities in this area is progressing really well. 
C) The third area I gave a "Highly Satisfactory" rating was in the water component. Though there is still a lot of work to do in training and resource management in water, the progress of these projects in the reporting period has been great.   
</t>
    </r>
    <r>
      <rPr>
        <b/>
        <u val="single"/>
        <sz val="11"/>
        <rFont val="Times New Roman"/>
        <family val="1"/>
      </rPr>
      <t>Lessons learned;</t>
    </r>
    <r>
      <rPr>
        <sz val="11"/>
        <rFont val="Times New Roman"/>
        <family val="1"/>
      </rPr>
      <t xml:space="preserve">
A)
i) CCCI taking the lead to host a forum to communicate the activities of the various programmes has led to sharing of planned activities between programmes and also co-financing arrangements.  
ii) While merging SGP programmes has strengthened the coordination of CC activities in the Cook Islands, this may well only be half of what is truly required (for merging). Reference to clear and simple SGP processes.  
B)
i) The Pa Enua priorities as identified through the types of interest coming through for funding support are; In the Southern group - Water, Agriculture and Marine and in the Northern group - Water, Marine and Agriculture. 
ii) By focussing on the priority areas, the Pa Enua have responded well to the SRIC-CC programme in that they are assisting in driving the projects. 
C)
i) As listed in B) - the Pa Enua priorities as identified through the types of interest coming through for funding support are; In the Southern group - Water, Agriculture and Marine and in the Northern group - Water, Marine and Agriculture. 
ii) By focussing on the priority areas, the Pa Enua have responded well to the SRIC-CC programme in that they are assisting in driving the projects. The same has worked in water projects also. Despite have a land matter issue in water, the last water project within the SRIC-CC programme is about to start in the 3rd year of the programme. With water been the biggest budgeted sector in the biggest component (Component 3) in the programme - to start the last water project that MUST be delivered in the 3rd year is great for the programme.  
2.</t>
    </r>
    <r>
      <rPr>
        <b/>
        <sz val="11"/>
        <rFont val="Times New Roman"/>
        <family val="1"/>
      </rPr>
      <t xml:space="preserve"> Satisfactory</t>
    </r>
    <r>
      <rPr>
        <sz val="11"/>
        <rFont val="Times New Roman"/>
        <family val="1"/>
      </rPr>
      <t xml:space="preserve"> - As the programme manager I push for all tasks to be delivered within the timeframe as planned. The challenges in delivering a programme of this size over 11 Pa Enua will continue to bring forward operational challenges. These challenges are in costs for transportation, delay in freight arrival in the Pa Enua due to shipping companies not having enough freight to justify sailing and challenges in monitoring due to location of project sites. Despite these many challenges (and though at times a little behind in schedule) the projects have continued to progress. Having implementing partners is a strength.
</t>
    </r>
    <r>
      <rPr>
        <b/>
        <u val="single"/>
        <sz val="11"/>
        <rFont val="Times New Roman"/>
        <family val="1"/>
      </rPr>
      <t>Lessons learned:</t>
    </r>
    <r>
      <rPr>
        <sz val="11"/>
        <rFont val="Times New Roman"/>
        <family val="1"/>
      </rPr>
      <t xml:space="preserve">
i) Maintain flexibility when planning to implement activities utilising hired or chartered transportation resources/means in case they are suddenly unavailable. 
ii) Always have a contingency plan of activities ready...this will minimise loss of valuable time.
iii) Communicate regularly through phone (emails are not always the best).
iv) Use partners to assist in project monitoring while they travel across the Pa Enua.
</t>
    </r>
  </si>
  <si>
    <t>Please justify your rating.  Outline the positive and negative progress made by the project since it started.  Provide specific recommendations for next steps. . (word limit=500)</t>
  </si>
  <si>
    <t>Output 1.1 - Staff of national agencies and organisations on the NCCCT trained</t>
  </si>
  <si>
    <t xml:space="preserve">Learning needs identification, resourcing and evaluating mechanism/process established by year 2
By end of year  4 of the programme, at least 100 government staff with responsibilities for CCA and DRR in the Pa Enua have received 
training, consistent with the creation of a learning needs mechanism/process. 
</t>
  </si>
  <si>
    <r>
      <t xml:space="preserve">3 training and awareness raising initiatives </t>
    </r>
    <r>
      <rPr>
        <sz val="11"/>
        <rFont val="Times New Roman"/>
        <family val="1"/>
      </rPr>
      <t xml:space="preserve">were conducted in this reporting period.  These include:
1. Logical Framework Approach (LFA) training provided to Ministry, Civil Society and Private sector representatives to increase proposed activities coming from these sectors in DRR, DRM and CCA.
3. Platform meeting hosted by CCCI continues to strengthen activity coordination and raise awareness for CCA/ DRR and DRM activities across the sectors (Line Ministries/ Civil Societies)
3. Public Forum at USP in Marine and Agriculture hosted by CCCI raises public awareness for CCA/ DRR and DRM activities across the sectors (Line Ministries/ Civil Societies)
</t>
    </r>
  </si>
  <si>
    <t>Output 1.2 - National and sector policies</t>
  </si>
  <si>
    <t>At least four relevant national and island level policy instruments, and coordination mechanisms addressing have integrated climate risk management.</t>
  </si>
  <si>
    <t xml:space="preserve">Implementation of a recommendation from the national CCA and DRM Policy review and development, was completed in October 2015.  Recommendations from this report will be actioned in the next reporting period.  The investment has enabled CKI government to:
- mainstream climate change and disaster risks into national policy frameworks including the NSDP (2016 - 2020)
- strengthen JNAP
which are key and significant milestones for CKI climate change policy and development agenda
</t>
  </si>
  <si>
    <t xml:space="preserve">By year 3, CIMs observational and data management capacity is enhanced (network of weather stations and related data management system expanded)
By the end of the programme, climate early warning and information products are regularly received and applied by at least 100 gov officials and 1000 households in the Pa Enua.  
</t>
  </si>
  <si>
    <t>Climate Early Warning Information System (CLEWIS) Project GEO-PORTAL is managed by Emergency Management Cook Islands and can be viewed at http://www.emci.gov.ck;
Procurement of Climate Early Warning Systems in the finalization stage (i.e. procurement of 11 Automated Weather Stations, etc.)</t>
  </si>
  <si>
    <t xml:space="preserve">Implementing Agency: </t>
  </si>
  <si>
    <t>By the end of the 3rd year, integrated climate change adaptation and disaster risk reduction action plans approved for each of the 11 inhabited Pa Enua, and harmonized with island development plans.</t>
  </si>
  <si>
    <t xml:space="preserve">10 CSDP for the 11 inhabited Pa Enua are finalised drafts and are now operational and been used by Island councils as a guiding tool. 
</t>
  </si>
  <si>
    <t xml:space="preserve">Satisfactory (S) </t>
  </si>
  <si>
    <t>Output 2.2 - In each of the 11 Pa Enua, island councils etc. trained in planning and undertaking integrated CCA and DRR initiatives</t>
  </si>
  <si>
    <t>By the end of the 3rd year at least 500 island stakeholders and key players have been trained in climate and disaster risk assessment and management involving both men and women in an equitable manner
By the end of the 3rd year, at least 50 initiatives to build capacity in climate and disaster risk assessment and management are funded by the small grants programme, and are completed successfully, involving both men and women in an equitable manner.</t>
  </si>
  <si>
    <r>
      <rPr>
        <b/>
        <sz val="11"/>
        <color indexed="8"/>
        <rFont val="Times New Roman"/>
        <family val="1"/>
      </rPr>
      <t>11 focal points</t>
    </r>
    <r>
      <rPr>
        <sz val="11"/>
        <color indexed="8"/>
        <rFont val="Times New Roman"/>
        <family val="1"/>
      </rPr>
      <t xml:space="preserve"> appointed and trained / re-trained (including new focal points in Mangaia, Atiu, and Mauke.)
</t>
    </r>
    <r>
      <rPr>
        <b/>
        <sz val="11"/>
        <color indexed="8"/>
        <rFont val="Times New Roman"/>
        <family val="1"/>
      </rPr>
      <t xml:space="preserve">Rauti Para training </t>
    </r>
    <r>
      <rPr>
        <sz val="11"/>
        <color indexed="8"/>
        <rFont val="Times New Roman"/>
        <family val="1"/>
      </rPr>
      <t xml:space="preserve">on climate change awareness, IT, youth engagement, etc. in Pukapuka (150) and Pnehryn (50) Manahiki (90), Rakahanga (110) (50% women); 
</t>
    </r>
    <r>
      <rPr>
        <b/>
        <sz val="11"/>
        <color indexed="8"/>
        <rFont val="Times New Roman"/>
        <family val="1"/>
      </rPr>
      <t xml:space="preserve">Training for Northern Pa Enua school </t>
    </r>
    <r>
      <rPr>
        <sz val="11"/>
        <color indexed="8"/>
        <rFont val="Times New Roman"/>
        <family val="1"/>
      </rPr>
      <t xml:space="preserve">- 36 students and children and teachers (including 20 girls)
</t>
    </r>
    <r>
      <rPr>
        <b/>
        <sz val="11"/>
        <color indexed="8"/>
        <rFont val="Times New Roman"/>
        <family val="1"/>
      </rPr>
      <t>Students were trained for coral reef monitoring</t>
    </r>
    <r>
      <rPr>
        <sz val="11"/>
        <color indexed="8"/>
        <rFont val="Times New Roman"/>
        <family val="1"/>
      </rPr>
      <t xml:space="preserve"> for senior level students in Rakahanga (8 students including 5 girls )
Nearly 400 island stakeholders (more than 50% women and youth) have been sensitized for climate change and disaster risks.  Training is expected to continue and expand focusing more on enhancing management and resilience skills in the next reporting period.</t>
    </r>
  </si>
  <si>
    <t>Highly satisfactory (HS)</t>
  </si>
  <si>
    <t xml:space="preserve">By the end of the programme, at least 50 successfully completed initiatives to undertake climate change adaptation and disaster risk reduction at community or island level, involving equally both men and women
</t>
  </si>
  <si>
    <r>
      <t xml:space="preserve">10 new small grants proposals assessed and </t>
    </r>
    <r>
      <rPr>
        <b/>
        <sz val="11"/>
        <rFont val="Times New Roman"/>
        <family val="1"/>
      </rPr>
      <t>6</t>
    </r>
    <r>
      <rPr>
        <sz val="11"/>
        <rFont val="Times New Roman"/>
        <family val="1"/>
      </rPr>
      <t xml:space="preserve"> approved (in Atiu, Penrhyn, Aitutaki x 2, Mangaia, and National Disability Council / Raro).
 </t>
    </r>
  </si>
  <si>
    <t>By the end of the programme at least 750 households have increased capacity in applying climate resilient agriculture and fisheries practices in at least 5 islands (Aitutaki, Atiu, Manihiki, Mangaia and Mauke).</t>
  </si>
  <si>
    <r>
      <t>Adaptive capacity in agriculture/fishing is enhanced by</t>
    </r>
    <r>
      <rPr>
        <b/>
        <sz val="11"/>
        <rFont val="Times New Roman"/>
        <family val="1"/>
      </rPr>
      <t xml:space="preserve"> 100 households</t>
    </r>
    <r>
      <rPr>
        <sz val="11"/>
        <rFont val="Times New Roman"/>
        <family val="1"/>
      </rPr>
      <t xml:space="preserve">; agriculture (25 on Mangaia) and fishing (30 on Mangaia, 15 on Nassau, 30 on Penrhyn). 
</t>
    </r>
    <r>
      <rPr>
        <b/>
        <sz val="11"/>
        <rFont val="Times New Roman"/>
        <family val="1"/>
      </rPr>
      <t xml:space="preserve">
Coconut Cold Press</t>
    </r>
    <r>
      <rPr>
        <sz val="11"/>
        <rFont val="Times New Roman"/>
        <family val="1"/>
      </rPr>
      <t xml:space="preserve">
The SRIC-CC Programme has engaged the services of the Women in Business Development Incorporated (WIBDI) in Samoa to train and assist in the setting up of Coconut Oil production for the women of Manihiki, Mauke and Atiu Pa Enua.  After receiving training in Samoa, the 8 Women group’s representatives were tasked with identifying suitable sites in their respective communities to house the Coconut Cold Press operation.
The representatives will assist their respective councils in identifying a favourable site for the construction of the virgin coconut oil production plants. They will also assist in the facilitating of training for the coconut oil production in their community in the next quarter and be a part of the management of the sites.
While in Samoa with WIBDI, they also saw the production of dried bananas. This also interested them as a way of earning a small income.
SRIC-CC Programme visited Atiu in Q2 2015 to meet with the Atiu Island Council to finalise the site for the coconut oil cold press project and is ready to start the process of procuring equipment for the operation. The community is looking forward to been a part of the cold press coconut oil operation that they may process healthier oils for their cooking, medicinal and other purposes and put them on the right path to healthier living and healthier choices, which aligns with the national priority to combat NCD's.  Procurement to initiative the construction of the Coconut Oil Production Plant is underway in Atiu, and further discussions are teaking place also in Manihiki and Mauke.
</t>
    </r>
    <r>
      <rPr>
        <b/>
        <sz val="11"/>
        <rFont val="Times New Roman"/>
        <family val="1"/>
      </rPr>
      <t xml:space="preserve">The Mangaia Growers &amp; Livestock Association Inc </t>
    </r>
    <r>
      <rPr>
        <sz val="11"/>
        <rFont val="Times New Roman"/>
        <family val="1"/>
      </rPr>
      <t xml:space="preserve">(MGLAI) project has initiated in this reporting period.  It is a pilot project of home gardening efforts that can potentially be scaled to other agricultural islands in the southern atolls.  The MGLAI project will use the home gardens project (implemented earlier) as nurseries for mainstream farmers. This MGLAI project will now partner up with the “Mangaia Home Gardens” project and together the two will work on addressing the demand for green vegetables and transitioning to healthier choices for the Mangaia community. 
The SRIC-CC Programme has entered into arrangements to support training and research in Marine for farmers and fishers in Manihiki, Penrhyn and Aitutaki Pa Enua. This project will be managed by the Ministry of Marine Resources. Other partners in this project include European Union – Global Climate Change Alliance – Pacific Small Island States Programme (EU-GCCA - PSIS) and Infrastructure Cook Islands. </t>
    </r>
  </si>
  <si>
    <t>By the end of the programme 6.6 M Litres of additional water storage capacity installed on 10 islands (Atiu, Mangaia, Mitiaro, Palmerston, Aitutaki, Rakahanga, Manihiki, Nassau and Penrhyn), resulting in improvements in the reliability of supply and distribution for communities affected by climate-induced water shortages.</t>
  </si>
  <si>
    <r>
      <rPr>
        <b/>
        <sz val="11"/>
        <color indexed="8"/>
        <rFont val="Times New Roman"/>
        <family val="1"/>
      </rPr>
      <t>651 households</t>
    </r>
    <r>
      <rPr>
        <sz val="11"/>
        <color indexed="8"/>
        <rFont val="Times New Roman"/>
        <family val="1"/>
      </rPr>
      <t xml:space="preserve"> on 3 Pa Enua (309 households on Aitutaki, 148 households on Atiu and  38 on  Palmerston, 30 on Tamarua village, 40 on Pukapuka, 55 on Manihiki, 40 on Penrhyn, 30 on Rakahanga) has been engaged in detailed site planning of water conservation, water catchment management and installation of water storage (tanks, guttering, piping) devices.
Atiu, Palmerston and Aitutaki household water tanks project – Atiu and Aitutaki water tank
installation completed and Palmerston Pa Enua 80% installation completed</t>
    </r>
    <r>
      <rPr>
        <sz val="11"/>
        <color indexed="10"/>
        <rFont val="Times New Roman"/>
        <family val="1"/>
      </rPr>
      <t>.</t>
    </r>
    <r>
      <rPr>
        <sz val="11"/>
        <color indexed="30"/>
        <rFont val="Times New Roman"/>
        <family val="1"/>
      </rPr>
      <t xml:space="preserve"> 
</t>
    </r>
    <r>
      <rPr>
        <sz val="11"/>
        <color indexed="8"/>
        <rFont val="Times New Roman"/>
        <family val="1"/>
      </rPr>
      <t xml:space="preserve">
Preparation for scoping of Mitiaro community water tanks Project continued in this quarter. Atiu and
Aitutaki community tanks – scoping completed</t>
    </r>
    <r>
      <rPr>
        <sz val="11"/>
        <color indexed="30"/>
        <rFont val="Times New Roman"/>
        <family val="1"/>
      </rPr>
      <t xml:space="preserve">. </t>
    </r>
    <r>
      <rPr>
        <sz val="11"/>
        <color indexed="10"/>
        <rFont val="Times New Roman"/>
        <family val="1"/>
      </rPr>
      <t xml:space="preserve">
</t>
    </r>
    <r>
      <rPr>
        <b/>
        <sz val="11"/>
        <rFont val="Times New Roman"/>
        <family val="1"/>
      </rPr>
      <t>Palmerston, Aitutaki and Atiu household water tanks project</t>
    </r>
    <r>
      <rPr>
        <sz val="11"/>
        <rFont val="Times New Roman"/>
        <family val="1"/>
      </rPr>
      <t xml:space="preserve">
All water tanks on Atiu and Aitutaki have been installed increasing household water storage capacities in these islands</t>
    </r>
    <r>
      <rPr>
        <sz val="11"/>
        <color indexed="10"/>
        <rFont val="Times New Roman"/>
        <family val="1"/>
      </rPr>
      <t>.</t>
    </r>
    <r>
      <rPr>
        <sz val="11"/>
        <rFont val="Times New Roman"/>
        <family val="1"/>
      </rPr>
      <t xml:space="preserve">  Installation in Palmerston Pa Enua is 80% completed. The next phase for these 3 projects is to run maintenance and water conservation and safety awareness programs in their respective communities. (is this completed?)
</t>
    </r>
    <r>
      <rPr>
        <b/>
        <sz val="11"/>
        <rFont val="Times New Roman"/>
        <family val="1"/>
      </rPr>
      <t>Northern Water project</t>
    </r>
    <r>
      <rPr>
        <sz val="11"/>
        <rFont val="Times New Roman"/>
        <family val="1"/>
      </rPr>
      <t xml:space="preserve">
Community water tanks scoping and community consultations for Pukapuka, Nassau, Manihiki, Rakahanga and Penrhyn commenced in January 2015.
The water tanks/ catchment area structures were assessed in preparation for the completion of the Project Design Document (PDD) was completed in April with estimated budget of NZ$ 1 million for the combined delivery</t>
    </r>
    <r>
      <rPr>
        <sz val="11"/>
        <color indexed="10"/>
        <rFont val="Times New Roman"/>
        <family val="1"/>
      </rPr>
      <t xml:space="preserve"> </t>
    </r>
    <r>
      <rPr>
        <sz val="11"/>
        <rFont val="Times New Roman"/>
        <family val="1"/>
      </rPr>
      <t>of strengthening water capacity (repair/ replace community tanks) on these 5 Pa Enua.  To cover these costs, the efforts under the “Northern Water Project” will be co-financed by the EU GIZ Programme.
In Q2 2015, the evaluation of tender’s process for the Tamarua Village water tanks project was completed and procurement and installation of the water tanks are expected at December 2015.</t>
    </r>
  </si>
  <si>
    <t xml:space="preserve">•Coastal protection enhanced in at least 3 Pa Enua </t>
  </si>
  <si>
    <t xml:space="preserve">Two potential coastal protection initiatives have been identified in Tautu Harbour and Rakahanga.  The proposal will be further developed and assessed and implemented in the next reporting period.  </t>
  </si>
  <si>
    <t>Marginally Satisfactory (MS)</t>
  </si>
  <si>
    <t>By the end of the programme at least 50 local tourism enterprises apply climate resilient adaptation techniques in at least 3 islands (Aitutaki, Atiu and Manihiki)</t>
  </si>
  <si>
    <t>This output is progressing slowly. Small Grants initiative of Coconut Oil initiative is one enterprise will goods that cater for tourists may be generated. In the next reporting period, further ways to foster partnerships with local tourism enterprise will be explored.</t>
  </si>
  <si>
    <t xml:space="preserve">By the end of the programme at least 1000 households have access to enhanced health services and practices in all 11 islands. </t>
  </si>
  <si>
    <t xml:space="preserve">During this reporting period, awareness raising material for vector-born disease such as the Chikungunya virus and dengue fever was translated and disseminated (in Maori and English) in partnership with the Ministry of Health.  The information pamphlets also included mitigation measures such as methods to identify and clear breeding sites close to residential areas and encouraging citizens to report these hazards to the Ministry of Health. </t>
  </si>
  <si>
    <t>At least 5 knowledge materials (experience notes, case studies, photo stories, videos, etc.,) are generated per year starting  from year 1 of the programme</t>
  </si>
  <si>
    <r>
      <t xml:space="preserve">2 additional knowledge products were developed and disseminated during this reporting period:
</t>
    </r>
    <r>
      <rPr>
        <b/>
        <sz val="11"/>
        <color indexed="8"/>
        <rFont val="Times New Roman"/>
        <family val="1"/>
      </rPr>
      <t>Using local knowledge to understand climate variability in the Cook Islands, January 2015</t>
    </r>
    <r>
      <rPr>
        <sz val="11"/>
        <color indexed="8"/>
        <rFont val="Times New Roman"/>
        <family val="1"/>
      </rPr>
      <t xml:space="preserve">
Developed by Dr Teina Rongo and Celine Dyer of Climate Change Cook Islands in partnership with  Cook Islands Government, Adaptation Fund, UNDP, EU-GCCA, European Union and SPC. http://www.undp-alm.org/resources/document/using-local-knowledge-understand-climate-variability-cook-islands-january-2015
</t>
    </r>
    <r>
      <rPr>
        <b/>
        <sz val="11"/>
        <color indexed="8"/>
        <rFont val="Times New Roman"/>
        <family val="1"/>
      </rPr>
      <t xml:space="preserve">
Report: Northern Group Senior Students SRIC CC Proposal Writing Workshop, 27 - 31 July 2015 </t>
    </r>
    <r>
      <rPr>
        <sz val="11"/>
        <color indexed="8"/>
        <rFont val="Times New Roman"/>
        <family val="1"/>
      </rPr>
      <t xml:space="preserve">
http://www.undp-alm.org/resources/programme-related-events/northern-group-senior-students-sric-cc-proposal-writing-workshop
Furthermore, knowledge and lessons learned through SRICC CC have been widely shared in various forums and mediums including:
</t>
    </r>
    <r>
      <rPr>
        <b/>
        <sz val="11"/>
        <color indexed="8"/>
        <rFont val="Times New Roman"/>
        <family val="1"/>
      </rPr>
      <t xml:space="preserve">Climate Change Platform - </t>
    </r>
    <r>
      <rPr>
        <sz val="11"/>
        <color indexed="8"/>
        <rFont val="Times New Roman"/>
        <family val="1"/>
      </rPr>
      <t xml:space="preserve">The SRIC-CC Programme was presented at the Climate Change Platform Meeting.
</t>
    </r>
    <r>
      <rPr>
        <b/>
        <sz val="11"/>
        <color indexed="8"/>
        <rFont val="Times New Roman"/>
        <family val="1"/>
      </rPr>
      <t xml:space="preserve">Weekly TV show on SRIC CC </t>
    </r>
    <r>
      <rPr>
        <sz val="11"/>
        <color indexed="8"/>
        <rFont val="Times New Roman"/>
        <family val="1"/>
      </rPr>
      <t>on national broadcasting to update stakeholders on project progress, activities, and stories.</t>
    </r>
  </si>
  <si>
    <t xml:space="preserve">4.2 Training materials incorporating climate change issues developed and used for training of field staff, students and other key players </t>
  </si>
  <si>
    <t xml:space="preserve">By the end of the programme at least four training packages are developed and receive positive feedback from users. </t>
  </si>
  <si>
    <r>
      <t>2 new training packages were developed and implemented in this reporting period.  These include:</t>
    </r>
    <r>
      <rPr>
        <b/>
        <sz val="11"/>
        <color indexed="8"/>
        <rFont val="Times New Roman"/>
        <family val="1"/>
      </rPr>
      <t xml:space="preserve">
Rauti Para Training</t>
    </r>
    <r>
      <rPr>
        <sz val="11"/>
        <color indexed="8"/>
        <rFont val="Times New Roman"/>
        <family val="1"/>
      </rPr>
      <t xml:space="preserve"> – The Rauti Para training programme was implemented on Penrhyn and Pukapuka, Rakahanga, and Manahiki Pa Enua in this reporting period. climate change awareness was raised coupled with IT training.  Follow up sessions are planned for the coming year.
</t>
    </r>
    <r>
      <rPr>
        <b/>
        <sz val="11"/>
        <color indexed="8"/>
        <rFont val="Times New Roman"/>
        <family val="1"/>
      </rPr>
      <t xml:space="preserve">Youth Reef Monitoring Training </t>
    </r>
    <r>
      <rPr>
        <sz val="11"/>
        <color indexed="8"/>
        <rFont val="Times New Roman"/>
        <family val="1"/>
      </rPr>
      <t xml:space="preserve">- Students were trained for coral reef monitoring for senior level students in Rakahanga (8 students including 5 girls )
</t>
    </r>
  </si>
  <si>
    <t>Jaime Aguinaga, Shoko Takemoto</t>
  </si>
  <si>
    <t>jaime.aguinaga@undp.org, shoko.takemoto@undp.org</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</si>
  <si>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</si>
  <si>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r>
      <rPr>
        <b/>
        <sz val="11"/>
        <rFont val="Times New Roman"/>
        <family val="1"/>
      </rPr>
      <t>Rating: Satisfactory
1. Trends</t>
    </r>
    <r>
      <rPr>
        <sz val="11"/>
        <rFont val="Times New Roman"/>
        <family val="1"/>
      </rPr>
      <t xml:space="preserve">
In this reporting period, one of the key positive trends were establishing strategic partnerships to enhance impact and efficiency of outer island climate resilient investments - new partnerships with Red Cross in order to streamline community grant-making systems with GEF TF SGP and SRIC CC enabled more coordinated project proposal development, review, and approval process that fostered more transparency and ownership.  Other partnerships included initiating discussion with GIZ to co-finance water initiatives in the Northern Pa Enuas.  Negative trends include logistical challenges involved in implementation outer island community-based CCA and DRM investments mainly due to the high cost and limited transportation options.  
Despite logistical challenges, with the strong partnership established with the local government, various government agencies, and NGOs/CSOs allowed the project to advance its community-based adaptation investments as well as awareness and capacity strengthening initiatives in this reporting period. As a result, the project was able to reach 651 households on 3 Pa Enua (309 households on Aitutaki, 148 households on Atiu and  38 on  Palmerston, 30 on Tamarua village, 40 on Pukapuka, 55 on Manihiki, 40 on Penrhyn, 30 on Rakahanga) who have been engaged in detailed site planning of water conservation, water catchment management and installation of water storage (tanks, guttering, piping) devices. These interventions cover up to 95-100% of the island populations. 60 households were engaged in the planning and preparation of community-led projects to be funded through the small-grants mechanism (30 Rakahanga, 30 Managaia).
</t>
    </r>
    <r>
      <rPr>
        <b/>
        <sz val="11"/>
        <rFont val="Times New Roman"/>
        <family val="1"/>
      </rPr>
      <t xml:space="preserve">
2. Critical Risks that affected progress</t>
    </r>
    <r>
      <rPr>
        <sz val="11"/>
        <rFont val="Times New Roman"/>
        <family val="1"/>
      </rPr>
      <t xml:space="preserve">
The Project Document indicates that the "Programme Board (PB) is responsible for approving key management decisions of the project and assuring the technical quality, financial transparency and overall development impact of the project (p58)"  However, the PB has not met on an  annual base since 2013.  This is due to the fact that the SRIC-CC project has established various mechanisms and working groups that provides the required technical information for project decision-making (i.e. small grants project review board, water technical working group, agriculture technical working group, etc.), as well as been integrated fully into the national planning and reporting mechanisms of the Climate Change Department of the Office of the Prime Minister (Business plans and  Monthly reports submitted to the Prime Minister with feedbacks (grades)).  Such high level of ownership and integration of the project into national planning and M&amp;E frameworks is highly encouraged.  Furthermore, the project is sensitive to the various reporting templates and formats that the Department of Climate Change face within its own government structure.  However, it is highly recommended that the project/Department of Climate Change revive the Project Board functions as it can still be a benefit to the project as it may provide the needed financial transparency as well as the assessment and strategic guidance in light of outcome and impact level project progress.
In order to avoid duplication and in respect of limited staff time, it is recommended that existing forums for high level dialogue and discussions for climate change are explored for the PB to build on and partner with.  For example, the Department of CC will be starting a GIZ funded water adaptation project that the SRIC project will already partner with and for this project, a project board will be set up.  It is recommended that the SRIC project may explore a combined annual PB meeting to comprehensively and strategically report on and approve plans for the two projects (and any other relevant CC projects and initiatives) comprehensively.
</t>
    </r>
    <r>
      <rPr>
        <b/>
        <sz val="11"/>
        <rFont val="Times New Roman"/>
        <family val="1"/>
      </rPr>
      <t xml:space="preserve">
3. MTR</t>
    </r>
    <r>
      <rPr>
        <sz val="11"/>
        <rFont val="Times New Roman"/>
        <family val="1"/>
      </rPr>
      <t xml:space="preserve">
The project MTR is delayed but ongoing and expected to be completed by end of November 2015.  With significant investments made and ongoing at national ad island levels, the project expects to look to the MTR to identify ways in which project implementation can be enhanced and improved so that project can ensure to achieve maximum and sustainable impacts in the remaining months and years.</t>
    </r>
  </si>
  <si>
    <t>Rating Definitions</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</si>
  <si>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</si>
  <si>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</si>
  <si>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</si>
  <si>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t>Marginally Unsatisfactory (MU)</t>
  </si>
  <si>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</si>
  <si>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t>Unsatisfactory (U)</t>
  </si>
  <si>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</si>
  <si>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t>Highly Unsatisfactory (U)</t>
  </si>
  <si>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</si>
  <si>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PROJECT Indicators</t>
  </si>
  <si>
    <t>Please provide all indicators being tracked for the project as outlined in the project document</t>
  </si>
  <si>
    <t>Type of Indicator (indicators towards Objectives, Outcomes, etc…)</t>
  </si>
  <si>
    <t>Type of Indicator</t>
  </si>
  <si>
    <t>Indicator</t>
  </si>
  <si>
    <t>Baseline</t>
  </si>
  <si>
    <t>Progress since inception</t>
  </si>
  <si>
    <t>Target for Project End</t>
  </si>
  <si>
    <t>Objective: To strengthen the ability of all Cook Island communities and the public service to make informed decisions and manage anticipated climate change driven pressures (including extreme events) in a pro-active, integrated and strategic manner</t>
  </si>
  <si>
    <r>
      <t>Number of households in the Pa Enua and Rarotonga target villages (</t>
    </r>
    <r>
      <rPr>
        <sz val="10"/>
        <color indexed="8"/>
        <rFont val="Arial"/>
        <family val="2"/>
      </rPr>
      <t>Ruaau and Akaoa)</t>
    </r>
    <r>
      <rPr>
        <sz val="9"/>
        <color indexed="8"/>
        <rFont val="Arial"/>
        <family val="2"/>
      </rPr>
      <t xml:space="preserve"> and the  number of public officers dealing with Pa Enua sustainable development who have enhanced adaptive capacity to respond to climate-induced risks</t>
    </r>
  </si>
  <si>
    <t>Past climate change assessments and planning processes (principally attached to the National Communications process and a few projects) have raised awareness amongst community members and public officers on climate change, but responses are limited to a few projects and ad-hoc coping measures by communities. As a result communities lack adequate capacity to adapt to climate-induced impacts affecting food and water supply, coastal ecosystems, tourism and related livelihood activities.</t>
  </si>
  <si>
    <t xml:space="preserve">Pa Enua households have increased adaptive capacity through the following type of engagements and processes:
•  Increased awareness on climate change through general consultations, trainings and communication activities: approx. 2000 households through a combination of media outreach activities (radio, tv, newspaper, social media), public notices, public forums, consultation and training events (partly related to the Community Sustainable Development Plans process), and door-to-door engagement and discussions facilitated by the Island Focal Points. 
• Increased understanding of specific risks and impacts of CC-DRM and technical aspects of adaptation processing through participating in planning and design processes for ground interventions supported through the small grants component and sectoral interventions: 651 households on 3 Pa Enua (309 households on Aitutaki, 148 households on Atiu and  38 on  Palmerston, 30 on Tamarua village, 40 on Pukapuka, 55 on Manihiki, 40 on Penrhyn, 30 on Rakahanga) has been engaged in detailed site planning of water conservation, water catchment management and installation of water storage (tanks, guttering, piping) devices. These interventions cover up to 95-100% of the island populations. 60 households were engaged in the planning and preparation of community-led projects to be funded through the small-grants mechanism (30 Rakahanga, 30 Managaia).
• Enhanced adaptive capacity from having completed the ground adaptation measures: water tanks were installed at 495 households, providing 6000 L additional water storage capacity per households. Considering the 200L water per day per household rationing in times of drought, this storage capacity provides water supply up to 30 extra days, thus greatly reducing risks of water supply disturbances and associated health problems. 
 Adaptive capacity in agriculture/fishing is enhanced by 100 households; agriculture (25 on Mangaia) and fishing (30 on Mangaia, 15 on Nassau, 30 on Penrhyn). 
Over 150 Pa Enua leaders in 11 islands (Island Council members, Island Administration officers,  Traditional Leaders, Member of Parliament  and SRICC Island Focal points) has developed understanding and skills in island level development planning and implementation process that integrates climate disaster risk and resilience aspects, through participating in the development of Community Sustainable Development Plans (CSDP), as well as  training and implementation support process of community adaptation measures.                                                                                   
Further to this, a systematic messaging of  "Strengthening Resilience to Climate Change" is being delivered throughout all project activities involving target government staff and community members. To stress the long-term effort towards resilience and the need for integrated approach in climate change adaptation, longer term operational and maintenance aspects are carefully promoted through the introduction of community-level adaptation measure.  
</t>
  </si>
  <si>
    <t>By the end of the programme at least 1000 households and 100 public officers in the Pa Enua have increased their adaptive capacity</t>
  </si>
  <si>
    <t>Outcome 1: Efficient and effective support at national level for disaster risk reduction and adaptation initiatives in the Pa Enua</t>
  </si>
  <si>
    <t>Number of national policies and related instruments enhanced in ways that support CCA and DRR</t>
  </si>
  <si>
    <t xml:space="preserve">Relevant national policy instruments, coordination mechanisms and institutions do not address climate risks in an adequate manner </t>
  </si>
  <si>
    <t>1 National Climate change and Disaster Management Policy has been developed and formally endorsed by cabinet on 6th August 2013. As a preparatory assessment to the National CC-DRM Policy a systematic gap analysis has been carried out on 11 sectoral and related national policies, with the results captured in recommendation reports. 5 Community Sustainable Development Plans operationalised.</t>
  </si>
  <si>
    <t>Number of government staff (at national and Pa Enua level) receiving training in CCA and DRR, consistent with the creation of a learning needs mechanism/process</t>
  </si>
  <si>
    <t>There is no mechanism/process that currently exists to match learning needs with existing opportunities for training for government staff in CCA and DRM.</t>
  </si>
  <si>
    <r>
      <t xml:space="preserve">Over 40 officers of Island Administrations were involved in CSDP related trainings and consultations, 30 gov. staff received initial training on user aspects of a Teachers’ Resource Kit on CC and DRM launched, and round 30 health officers were involved in initial trainings related to the vector-borne disease control actions being rolled out in the Pa Enua 
Logical Framework Approach (LFA) training for purpose of project development was provided to Ministries, Civil Societies and Private sector representatives. Total of 28 participants attended training for project development.
Public Forum at USP in Marine and Agriculture hosted by CCCI raises public awareness for CCA/ DRR and DRM activities across the sectors (Line Ministries/ Civil Societies). Approximately 60 participants atended each session on resient agricuture andfishing.
SRIC-CC programme and training in DRM, DRR and CCA delivered at Mayors forum on Rarotonga. Approximately 30 Mayors and Councillors attend forum.
Training through the Rauti Para Programme implemented on all 11 inhabited Pa Enua. Approximately 400 participants trained in DRR, DRM and CCA.
Training for senior school students from the most vulnerable Pa Enua in the Northern group. Approximately 35 students and teachers from theNorthern Group schools trained in DRR, DRM and CCA.
Training undertaken by Cook Islands Red Cross (CIRC) on Aitutaki has led to the community been tsunami ready and their homes cyclone ready. Approximately 400 people trained.
Training in the use and administrating of the Geo-Portal was conducted twice in this reporting year. Approximately 25 people attended these two trainings.
Total of an additional </t>
    </r>
    <r>
      <rPr>
        <b/>
        <sz val="9"/>
        <color indexed="8"/>
        <rFont val="Arial"/>
        <family val="2"/>
      </rPr>
      <t xml:space="preserve">978 person </t>
    </r>
    <r>
      <rPr>
        <sz val="9"/>
        <color indexed="8"/>
        <rFont val="Arial"/>
        <family val="2"/>
      </rPr>
      <t xml:space="preserve">trained in this reporting period.
</t>
    </r>
  </si>
  <si>
    <t xml:space="preserve">Climate early warning and information products for the Cook Islands applied by  government officials and end-users amongst Pa-Enua community members </t>
  </si>
  <si>
    <t>No functioning weather stations on Penrhyn, Manihiki, Pukapuka, Mauke, Mitiairo, Mangaia, Rakahanga Palmerston or Atiu. Weather station on Aitutaki is unable to measure rainfall. Only Rarotonga weather station has the capacity to measure all required data, namely: wind speed and direction; air temperature; dewpoint; humidity, barometric pressure, and rainfall.
The Cook Islands Met Office (CIM) currently produces a monthly weather report, with significant data gaps due to missing weather stations. These dissemination and use of these reports is rather limited, due to lack of awareness, understanding and effective communication means to reach out to user groups</t>
  </si>
  <si>
    <t xml:space="preserve">CLEWIS Geoportal is completed and operational.  It is managed  by Emergency Management Cook Islands and can be viewed at http://www.emci.gov.ck; Training in the use and administrating of the Geo-Portal was conducted twice in this reporting year.
Procurement of Climate Early Warning Systems in the finalizaiton stage (wich includes procurement, transport, installation, and training of 11 Automated Weather Stations in all the 11 Pa Enuas)
</t>
  </si>
  <si>
    <t xml:space="preserve">By year 3, CIMs observational and data management capacity is enhanced (network of weather stations and related data management system expanded)
By the end of the programme, climate early warning and information products are regularly received and applied by at least 100 gov officials and 1000 households in the Pa Enua.  
</t>
  </si>
  <si>
    <t>SRIC Focal Points for each inhabited Pa Enua appointed and funded</t>
  </si>
  <si>
    <t xml:space="preserve">There are no individuals in the Pa Enua who have formal responsibilities for, and oversight of, climate risk assessment and management in the context of sustainable island development </t>
  </si>
  <si>
    <t>Focal points have been appointed and fully assumed planning and coordination of  SRIC CC activities on all 11 inhabited Pa Enua.
11 focal points appointed and trained / re-trained (including new focal points in Mangaia, Atiu, and Mauke.)</t>
  </si>
  <si>
    <t>By the end of year 1 of the programme SRIC Focal Points appointed and fully operational in 11 inhabited Pa Enua</t>
  </si>
  <si>
    <t>Number of Pa Enua with completed Community Sustainable Development Plans, detailing all development priorities and incorporating fully functioning Integrated Disaster Preparedness and Response Systems</t>
  </si>
  <si>
    <t xml:space="preserve"> No Pa Enua has a climate change adaptation and disaster risk reduction plan or any other formal mechanism for addressing climate and disaster risks in a pro-active, integrated and strategic manner</t>
  </si>
  <si>
    <t xml:space="preserve">Community Sustainable Development Plans (Island level) with CCA and DRR aspects integrated have been have been operationalised for 11 Pa Enua (Penryhn, Pukapuka, Nassau, Rakahanga, Atiu, Mitiaro, Mauke, Mangaia, Manihiki  and Palmerston, Aitutaki). CSDP in Mangaia is the only CSDP to be publically launcehd to date.    
</t>
  </si>
  <si>
    <r>
      <t>By the end of the 3</t>
    </r>
    <r>
      <rPr>
        <vertAlign val="superscript"/>
        <sz val="9"/>
        <color indexed="8"/>
        <rFont val="Arial"/>
        <family val="2"/>
      </rPr>
      <t>rd</t>
    </r>
    <r>
      <rPr>
        <sz val="9"/>
        <color indexed="8"/>
        <rFont val="Arial"/>
        <family val="2"/>
      </rPr>
      <t xml:space="preserve"> year, integrated climate change adaptation and disaster risk reduction action plans approved for each of the 11 inhabited Pa Enua, and harmonized with island development plans.</t>
    </r>
  </si>
  <si>
    <t>Island stakeholders and key players trained in climate and disaster risk assessment and their management</t>
  </si>
  <si>
    <t>Island stakeholders and key players have little practical understanding of climate and disaster risk assessment, and how this understanding can contribute to sustainable island development</t>
  </si>
  <si>
    <r>
      <t>By the end of the 3</t>
    </r>
    <r>
      <rPr>
        <vertAlign val="superscript"/>
        <sz val="9"/>
        <color indexed="8"/>
        <rFont val="Arial"/>
        <family val="2"/>
      </rPr>
      <t>rd</t>
    </r>
    <r>
      <rPr>
        <sz val="9"/>
        <color indexed="8"/>
        <rFont val="Arial"/>
        <family val="2"/>
      </rPr>
      <t xml:space="preserve"> year at least 500 island stakeholders and key players have been trained in climate and disaster risk assessment and management involving both men and women in an equitable manner</t>
    </r>
  </si>
  <si>
    <t xml:space="preserve">Number of successfully completed capacity building projects funded by the SRIC Small Grants Programme </t>
  </si>
  <si>
    <t>It is exceedingly difficult for stakeholders in the Pa Enua to access the UNDP/GEF SGP; that programme no longer funds capacity building initiatives</t>
  </si>
  <si>
    <t xml:space="preserve">The implementation of the Small Grants Programme merger between SRIC-CC and GEF programme has been facilitated through the development of a National Steering Committee. In the third reporting year, there have been approximately 12 approved small grants applications to the SRIC-CC SGP. The smallest approved project is valued at approximately NZD$20,000.00. Each Pa Enua has a total SGP allocation of NZD$45,000.00. 
</t>
  </si>
  <si>
    <r>
      <t>By the end of the 3</t>
    </r>
    <r>
      <rPr>
        <vertAlign val="superscript"/>
        <sz val="9"/>
        <color indexed="8"/>
        <rFont val="Arial"/>
        <family val="2"/>
      </rPr>
      <t>rd</t>
    </r>
    <r>
      <rPr>
        <sz val="9"/>
        <color indexed="8"/>
        <rFont val="Arial"/>
        <family val="2"/>
      </rPr>
      <t xml:space="preserve"> year, </t>
    </r>
    <r>
      <rPr>
        <b/>
        <sz val="9"/>
        <color indexed="8"/>
        <rFont val="Arial"/>
        <family val="2"/>
      </rPr>
      <t xml:space="preserve">at least 50 </t>
    </r>
    <r>
      <rPr>
        <sz val="9"/>
        <color indexed="8"/>
        <rFont val="Arial"/>
        <family val="2"/>
      </rPr>
      <t>initiatives to build capacity in climate and disaster risk assessment and management are funded by the small grants programme, and are completed successfully, involving both men and women in an equitable manner.</t>
    </r>
  </si>
  <si>
    <t>Increase in the volume (Litres) of water storage capacity in communities affected by climate-induced water shortages</t>
  </si>
  <si>
    <t>The current estimated total water storage capacity in the 11 Pa Enua is about 7 M L. The infrastructure (e.g. pumps, pipes, guttering) supplying the storage facilities are in poor status reducing efficiency of supply,  needing upgrade and maintenance, to satisfy demand and to face climate-induced disturbances in water supply.</t>
  </si>
  <si>
    <t xml:space="preserve">Water storage tanks were installed at 495 households, providing 6000 L additional water storage capacity per household (total 2,970,000 L) in 3 Pa Enua (Atiu , Aitutaki and Palmerston) for approximately 2,000 persons. In this reporting year 30 households on Tamarua village received a 6,000 L tank. Increase of 180,000 L storage capacity. Total of 3,150,000 L on 4 Pa Enua. 
Plans have been specified to increase by a total 6,6 M litres of water storage capacity for 10 Pa Enua (combination of community and household water tanks and related infrastructure). 
The planned project (Ruaau/ Akaoa) in Rarotonga have been taken up by other programmes (Te Mato Vai). The funds allocated originally for the Ruaau/Akaoa water projects will be used for interventions in other islands (Penrhyn, Mitiaro) based on recent assessment (e.g. the recent V&amp;A carried out in Penrhyn indicated needs for water sector interventions, which are being further specified)
</t>
  </si>
  <si>
    <t>Km of coastline with climate resilient shoreline protection measures introduced</t>
  </si>
  <si>
    <t>Currently coastal protection measures applied by communities are ad-hoc and piecemeal, limited to some vegetation planting along the shore, but lacking the capacity to introduce shoreline protection measures in a planned and systematic way.</t>
  </si>
  <si>
    <t xml:space="preserve">Two coastal protection projects are in assessment and design;
1. Tautu harbour (2km) and
2. Rakahanga Coastal (6km)
The Tautu harbour project is for the protection of the coastal area around the harbour sand banks that has been eroding for some time. It is also becoming unsafe to board a boat around the area as the sand banks are collapsing. There is greenery around the area that once maintained the stability of the sandbank however this alone was insufficient to stabilise the bank area and is slowly failing. The area is used by local fishermen and local touris boat operators.
The Rakahanga coastal work includes the redesign of a poorly designed causeway. The current causeway is not allowing the natural flush of the a bay area that is linked to an agricultural area further inland. In high seas, surges are coming over the causeway and trapped inside the bay area. Water in the bay area is brackish in nature however saline levels increase when sea surge is trapped in the bay area. Additionally the agricultural area closeby is affected by the trapped sea water in the bay area (higher saline levels). 
Both projects will be assessed, designed with plans to be implemented in the next reporting year.   
</t>
  </si>
  <si>
    <t xml:space="preserve">By the completion of the programme  climate resilient shoreline protection measures  are introduced in at least 10 Km of coastline in at least 3 islands </t>
  </si>
  <si>
    <t>N. of households with enhanced capacity to reduce climate-induced disturbances in food supply through applying climate resilient agriculture and fisheries techniques</t>
  </si>
  <si>
    <t>Currently the estimated 920 households engaged principally in subsistence  agriculture or fishing activities in the 5 islands are ill-prepared to adapt to climate change impacts. They  lack the capacity to apply adequate land management, crop cultivation and fisheries techniques, and food storage methods, consequently  being affected by climate-induced disturbances of food supply, such as droughts or cyclones</t>
  </si>
  <si>
    <t>A number of community-led and sector-coordinated concepts and proposal have been received at the PMU to address agricultural and marine related challenges in the Pa enua, which are being assessed and finalized. These initial proposals are expected to involve directly round 150 households in 7 Pa Enua.
Adaptive capacity in agriculture/fishing to date is enhanced by approximately100 households; agriculture (25 on Mangaia) and fishing (30 on Mangaia, 15 on Nassau, 30 on Penrhyn). 
Projects in implementation;
1. Manihiki Hydroponics in implementation
2. Mangaia Home gardens implemented
3. Mauke Chiller project held back due to changes on the ground in Mauke - Tenders now in evaluation
4. Support for Ministry of Marine Resources research into marine opportunities in Penrhyn
5. Support for Ministry of Agriculture in policy development
6. Support for marine resource management and resilience through provision of equipment (i.e. fishing boat, Outboard motor and boat trailer), and awareness programs for Nassau
7. Support for marine resource management and resilience through provision of equipment (i.e. fishing boat)  and awareness programs  for Mangaia
8. Support initaited for marine resource management and resilience through provision of equipment (i.e. fishing boat)  and awareness programs in Atiu</t>
  </si>
  <si>
    <t>N. of households with access to enhanced  health services and practices adapting to climate-induced health risks</t>
  </si>
  <si>
    <t>The total number of households in these 5 islands is 460. Current prevention activities are limited to occasional cleanup programmes (tutaka) to control areas of stagnant water, while there is inadequate capacity of health staff to diagnose and respond to climate-related illnesses.</t>
  </si>
  <si>
    <t>A comprehensive programme has been prepared by Ministry of Health directed to all Pa Enua communities, will be covering a target extended from the original to 1000 households in 11 Pa Enua. This programme commenced in late 2013 and will continue until 2015 (2 years). Training delivered on health, CC, vector control, mental illness: Manihiki, Penrhyn and Rakahanga.  Distribution of spraying material, identification and elimination of vector source breeding areas involved 150 Households. 
This project has 95-100% coverage of all households in the Pa Enua. Approximately over 2000 households.</t>
  </si>
  <si>
    <t>N. of local tourism enterprises applying climate resilient management techniques</t>
  </si>
  <si>
    <t>The total number of tourism enterprises in these 3 islands is 67, 54 of these are located in Aitutaki. Currently tourism operators cope with climate-induced impacts (like water shortage, coastal erosion) in an ad-hoc fashion, lack capacity to undertake integrated adaptation measures.</t>
  </si>
  <si>
    <t xml:space="preserve">Intervetnions in other outputs (e.g. household water tanks, agriculture and marine or health support) will also benefit tourism activities, supporting tourism-reliant Pa Enua in an integrated tourism destination management approach, on aspects affecting both local and tourist populations and tourism operators.  
One such agricultural project with very strong linkages to Tourism is the Atiu Coconut oil production project. The cold pressed coconut oil production is another way of producing oil. Approximately 80% of the process of producing the cold pressed coconut oil is the same as the cooked coconut oil. This process will bring about locally made soap, perfume, cooking oil, medicinal oil, massage oil, skin cream, mosquito repellent and other health related products. This project is designed to support families that are doing this work, tourism on Atiu and tourism in the Cook Islands. The skill set that already exists within the community for producing cooked coconut oil will be used in the production of the cold pressed coconut oil.  </t>
  </si>
  <si>
    <t>Outcome 4 Lessons learned and best practices improve the effectiveness of initiatives to enhance the resilience of Pa Enua and other vulnerable communities</t>
  </si>
  <si>
    <t xml:space="preserve">Number of knowledge materials generated on  lessons learned and best practices, </t>
  </si>
  <si>
    <t>There is no systematic programme in the Cook Islands to capture lessons learned and best practices in adaptation, disaster risk reduction, and related projects, and disseminate them for wider use</t>
  </si>
  <si>
    <t xml:space="preserve">Increased visual communications - A fixed schedule between the SRIC-CC Programme and Cook Islands Television ensures that the good work of the Programme is made known out in the public. The updates is also shown (delayed coverage) in the Pa Enua. Pa Enua residents get to see or hear about activities that are happening in their community and also other Pa Enua communities. The initiative has increased visual communications of project progress with the public. 
Publications;
The Climate Change indicators publication was developed and shared with the public. The document collated information through a survey of the community taregting the elderly. The aim of the survey was to collect information on changes in various biological and physical systems over people’s lifetimes to understand climate variability in this region. The document can be viewed by request of the Project team. 
Documentary;
A documentary entitled "A lifetime of change" was produced in this reporting year to make record of the marine related changes that people have seen in their lifetime. It is important to note that one of the contributors to this documentary recently passed away. His wealth of marine knowledge was captured in this documentary. This is one of the reasons for the documentary to have records before the holders of such knowledge pass on. 
</t>
  </si>
  <si>
    <t>Training materials prepared and  used in training workshops and planning processes on disaster risk reduction and climate change in both SRIC-CC related initiatives and other, non-related initiatives.</t>
  </si>
  <si>
    <t>There is a critical lack of training materials for enhancing the capacity of island stakeholders and key players in climate and disaster risk assessment and their management, in adaptation planning, in the use sector-tailored climate information and in implementation of climate-resilient practices.</t>
  </si>
  <si>
    <t xml:space="preserve">The Learning Needs Assessment completed under the SRIC CC Programme in 2013 is been used plan for and provide tailored training. 
The Rauti Para project on IT (use of the tablet) for Climate Change information. (EU-GCCA/ SRICC co-financed) was carried out on Rarotonga, Atiu, Mangaia and Mitiaro. This is training targeted the senior citizens and received positive feedback.
Initial training developed on user features for the Teachers’ Training Kit on CC-DRM was well received by stakeholders.
</t>
  </si>
  <si>
    <t>QUALITATIVE MEASURES and LESSONS LEARNED</t>
  </si>
  <si>
    <t>Please complete the following section every reporting period</t>
  </si>
  <si>
    <t>Implementation and Adaptive Management</t>
  </si>
  <si>
    <t>Response</t>
  </si>
  <si>
    <t>What implementation issues/lessons, either positive or negative, affected progress?</t>
  </si>
  <si>
    <t xml:space="preserve">The support of stakeholders and alignment of work plans is imperative to the success of project delivery to the Pa Enua. Stakeholders include the Government and Private sector on Rarotonga and the respective Island Administrations and Island Councils. This provides the way for a coordinated and systematic approach to the successful delivery of projects in the Pa Enua.
The lesson learned from the Tamarua Water Pipeline project although it had good intentions, it was going to affect the livelihood of the agricultural farmers down stream of the catchment area, this led to the redesign of the Tamarua water project.  
</t>
  </si>
  <si>
    <t>Were there any delays in implementation?  If so, include any causes of delays. What measures have been taken to reduce delays?</t>
  </si>
  <si>
    <t xml:space="preserve">Some projects were put on hold by the programme manager due to unforeseen circumstances occurring such as resignation of staff to migrate overseas permanently after personal matters affected them. The programme had staff shortages at the PMU and focal points were brought in from the Pa Enua to assist in the PMU until such time vacancies were filled. 
The lessons learned here was to have staff rotating and building their experiences in the jobs of other staff within the programme. In this reporting year, focal points were brought in from the Pa Enua to spend at least a month working  in project administration. This ensured the programme manager that any negative impact caused through unforeseen staff movement will have on the programme is minimised.
</t>
  </si>
  <si>
    <t>Describe any changes undertaken to improve results on the ground or any changes made to project outputs (i.e. changes to project design)'</t>
  </si>
  <si>
    <t xml:space="preserve">The planned water project for Tamarua went through re-design due to a request from landowners (at the site of the catchment) outlining that the shared water supply will affect their agricultural activity down stream from the catchment area. 
The PMU met with the Tamarua community and tabled the option for household water tanks and this design was accepted by all. The project is now in implementation.
</t>
  </si>
  <si>
    <t>How have gender considerations been taken into consideration during the reporting period? What have been the lessons learned as a consequence of inclusion of such considerations on project performance or impacts?</t>
  </si>
  <si>
    <r>
      <t xml:space="preserve">Women, Men and Youth groups have been engaged in the community consultations and trainings. Inclusion of social groups in the CSDP process.
The Virgin Coconut Oil projects for Mauke, Manihiki and Atiu will create economic opportunities for all, while the coconut trees planted will provide protection to erosion and wind. Atiu has designed into their Virgin coconut oil production for the operation to be managed by their youth group (boys and girls) with the support of the respective Island Administration and Island Council. 
This is taking on board a new approach for an economic activity in the Pa Enua using an old and ingrained knowledge. The SRIC CC Programme has supported them with training provided by the "Women In Business Incorporated " (WIBDI) of Samoa to acquire the knowledge needed to manage a small business and the policy development support needed to operate as a community based organisation.    
The main stream agricultural project for Mangaia supports the farmers that have made agriculture their sole source for income generation. In this whole families will benefit from this project as farmers and their wives and their children all play a role in farming for a living whether this be at the nursery, the farm or selling their fresh produce at the market place. The project design is set to address challenges in these 3 areas.  
</t>
    </r>
    <r>
      <rPr>
        <b/>
        <sz val="11"/>
        <rFont val="Times New Roman"/>
        <family val="1"/>
      </rPr>
      <t>Lessons learned from these projects are;</t>
    </r>
    <r>
      <rPr>
        <sz val="11"/>
        <rFont val="Times New Roman"/>
        <family val="1"/>
      </rPr>
      <t xml:space="preserve">
1)  New approaches are clearly been introduced within the SRIC CC Projects in the Pa Enua. The acceptance of these approaches is a clear indication that the barriers that hinder progress towards gender equality are slowly coming down.
2) In reference to gender equality, oral delivery of information, along traditional practices, can support gender balance                 </t>
    </r>
  </si>
  <si>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</si>
  <si>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Lessons for Adaptation</t>
  </si>
  <si>
    <t>Climate Resilience Measures</t>
  </si>
  <si>
    <t>What have been the lessons learned, both positive and negative, in implementing climate adaptation measures that would be relevant to the design and implementation of future projects/programmes for enhanced resilience to climate change?</t>
  </si>
  <si>
    <t xml:space="preserve">Lessons learned;
A)
i) CCCI taking the lead to host a forum to communicate the activities of the various programmes has led to sharing of planned activities between programmes and also co-financing arrangements.  
ii) While merging SGP programmes has strengthened the coordination of CC activities in the Cook Islands, this may well only be half of what is truly required (for merging). Reference to clear and simple SGP processes.  
B)
i) The Pa Enua priorities as identified through the types of interest coming through for funding support are; In the Southern group - Water, Agriculture and Marine and in the Northern group - Water, Marine and Agriculture. 
ii) By focussing on the priority areas first, the Pa Enua have responded well to the SRIC-CC programme in that they are assisting in driving the projects. The same has worked in water projects also. Despite have a land matter issue in water, the last water project within the SRIC-CC programme is about to start in the 3rd year of the programme. With water been the biggest budgeted sector in the biggest component (Component 3) in the programme - to start the last water project that MUST be delivered in the 3rd year is great for the programme.  </t>
  </si>
  <si>
    <t>What is the potential for the climate resilience measures undertaken by the project/programme to be replicated and scaled up both within and outside the project area?</t>
  </si>
  <si>
    <t xml:space="preserve">Economic development initiatives and support for (small community driven) projects such as the coconut oil project that is coming through are the kind of projects that work well (once established). Getting through community consultations when developing the concept is a challenge especially when the subject of earnings and operations management are discussed. </t>
  </si>
  <si>
    <t>Concrete Adaptation Interventions</t>
  </si>
  <si>
    <t>What have been the lessons learned, both positive and negative, in implementing concrete adaptation interventions that would be relevant to the design and implementation of future projects/programmes implementing concrete adaptation interventions?</t>
  </si>
  <si>
    <t xml:space="preserve">Bad design - This started with the Keia landowners (in Tamarua water project) design not allowing for pipelines to be laid underground across their lands. The issues was that they did not want water taken from a catchment area in their village as it will affect flow of water to their agricultural areas which was located down the hill from the catchment. The lesson here is the initial design did not take into consideration the water usage for agricultural purposes down the hill. The SRIC-CC Programme management changed the design after consulting the Tamarua community to household water tanks. 
</t>
  </si>
  <si>
    <t>What is the potential for the concrete adaptation interventions undertaken by the project/programme to be replicated and scaled up both within and outside the project area?</t>
  </si>
  <si>
    <t xml:space="preserve">When designing projects with assets that will be physically fixed for the long-term (pipes, concrete tanks, structures), the land usage matter must be addressed early. Sometimes land owners are consulted during design but their written and signed consent is not received. Consultation is not consent received. This leaves the implementation of a project at risk to delays. In the case of Hydroponics on Manihiki, the project did not move until land owner consent was received. In Atiu, as there was uncertainty as to where the structure will be constructed, crown land was used as this already belonged to government. </t>
  </si>
  <si>
    <t>Community/National Impact</t>
  </si>
  <si>
    <t>What would you consider to be the most successful aspects for the target communities?</t>
  </si>
  <si>
    <t xml:space="preserve">Most successful aspects for the SRIC-CC programme to date will be (other than the obvious of projects happening on the ground) is communicating activities across the different Pa Enua. The use of the television every week to report progress of the SRIC-CC programme in the different communities is televised across the different Pa Enua. This gets communities moving with their projects as they see the progress of other SRIC-CC funded projects on other Pa Enua. By marvelling at other Pa Enua projects they push to have their projects moving as it will be reported on national television by the programme manager.   </t>
  </si>
  <si>
    <t>What measures are/have been put in place to ensure sustainability of the project/program results?</t>
  </si>
  <si>
    <t xml:space="preserve">Signing over of the project materials to the Island administrations works well. This ensures materials are managed well. The Rakahanga outboard motors project (5 outboard motors) is managed by the Rakahanga Island Council. Some people (still) do complain that they have to pay NZD$5.00 (five dollars) for a days rental of the OBM for private fishing. While most people will understand the need for charges to apply to maintain the OBM, there are some that expect things absolutely free and will refuse to contribute when this breaks down. The rental funds are used for maintenance of the OBM. The rentals practice continues today. In this case - "user pays" is important for maintenance and upkeep of the OBM. 
OBM use by the village community as a whole is free. This is fishing for a community event (opening of a community hall or school building etc..). This practice continues today.
In the case of the coconut oil project - this will be managed a small group from the community that has attended training in Samoa for this type of operation. They will be contracted by SRIC-CC for one year. After one year the revenue from the operation will be reviewed to see its capacity to pay for the operation itself.
In the Mangaia agriculture project, as most farmers within the project are nearing retirement, labour is required however is hard to access without funds. The SRIC-CC programme has funded a small pool of labourers for one year. This pool of labour is accessed by the farmers through the project manager (PM) after the farmers agree that after one year, they will continue to access this pool of labour however at their own cost. The farmer approaches the PM and requests for labourers to do certain jobs. The PM delegates labourers to certain farms. At the end of the day, the PM inspects the work done and signs for the labourers to be paid (weekly) by the SRIC-CC programme. Labourers are only paid for the hours they work in a week. This benefits the project, the ageing farmer and provides work for both male and female youth. It is intended that the use of youth in the programme will encourage the youth to learn from the experienced and aged farmers and one day become farmers themselves therefore taking over farming in their respective community. 
</t>
  </si>
  <si>
    <t>What measures are being/could have been put in place to improve project/program results?</t>
  </si>
  <si>
    <t xml:space="preserve">When dealing with Pa Enua, transportation delays and freight costs must be taken into consideration. 
Having a target in the SGP like 50 initiatives must be delivered within the budget of the SGP is not achievable. On average project budgets in the Pa Enua for a single small grants project will be between NZD$20,000.00-$27,000.00 and approximately NZD$3,000.00 will be freight. Domestic shipping have schedule but these realistically are guided by...if there is enough cargo to justify sailing, so delayed shipping (if cargo quota's are not met) is common. 
In the area of transportation, some Pa Enua (that have airports) are only visited when chartered flights are arranged. A chartered flight to Pukapuka and Penrhyn will cost approximately NZD$27,000.00. Nassau Pa Enua can only be visited via a fishing boat. 
Working in partnership with Ministries continues to be successful. The marine studies and assessments projects with the Ministry of Marine is progressing well. This partnership success also applies to working with small groups within a community such as the farmers on Mangaia and coconut oil team on Atiu. For these people, this area (oil, farming and marine studies) is their business and they are the best ones to implement a project with SRIC-CC playing the role of monitoring and evaluating. </t>
  </si>
  <si>
    <t xml:space="preserve">Knowledge Management </t>
  </si>
  <si>
    <t>How has existing information/data/knowledge been used to inform project development and implementation? What kinds of information/data/knowledge were used?</t>
  </si>
  <si>
    <t>1. Community vulnerability assessments are used in the design of projects. 
2. Community Sustainable Development Plans are used to identify potential projects. 
3. The designs of other similar projects are (sometimes) used as reference.</t>
  </si>
  <si>
    <t>If learning objectives have been established, have they been met? Please describe.</t>
  </si>
  <si>
    <t xml:space="preserve">Learning objectives at community level in awareness raising is established through a short simple survey asking the community what they would like to have included in an upcoming training programme and how they will use this information. This information is collected by the SRIC-CC focal point who will visit the elderly, the school teachers, some students, some administrators the civil society groups and other interested groups across the community. Many request come back wanting lessons in the Maori language and using local examples. 
The Rauti Para training programme and the Northern schools Senior students training programme was designed this way with objectives designed to suit and tangible indicators as proof of success.
With learning content aligned with what the community wants (also including what they need to know), participation and meeting learning objectives are a success. 
The purpose of the Rauti Para training was to collate from the elderly information of changes they have noticed in their lifetime (including changes they were told of from the early years of their parents and grandparents). The Rauti Para training returned a documentary and report entitled "A lifetime of change" that is now publically available. 
The purpose of the Northern students training was for students to identify challenges within their community that will be worsened with the effects of climate change. The Senior students training programme returned 5 designed adaptation projects for funding under the SRIC-CC programme. These are some indicators of success. </t>
  </si>
  <si>
    <t>Describe any difficulties there have been in  accessing or retrieving existing information (data or knowledge) that is relevant to the project. Please provide suggestions for improving access to the relevant data.</t>
  </si>
  <si>
    <t>Time is a limited aspect when trying to collate historical data off the elderly. It was very important for the Rauti Para training to run early in the programme as this set in place some historical information to guide project designers. A documentary has been collated for Marine, there is information also collated for Agriculture and Water resources in the Cook Islands. The challenges of shortages for various reasons for the times has always occurred...what is not known is how the community of the time coped with these shortages. Through some of these interviews with the elders, some old forgotten community water wells have been located. Information in methods/ processes in how some local foods were preserved in the times of no fridges and electricity has also been collated.</t>
  </si>
  <si>
    <t>Has the identification of learning objectives contributed to the outcomes of the project? In what ways have they contributed?</t>
  </si>
  <si>
    <t>Yes, learnings from past project activities have contributed to the design of recent projects. 
These new designs include through training of new methods and sharing of old methods, through the way tools and materials are distributed and managed and through the development and design of new and relevant policies. 
Design of interventions now include maintenance of materials and tools at beneficiary level after project funds end, ongoing refresher trainings and assessments including information collating and sharing of these information that will continue through the efforts of beneficiaries after the end of the project. 
Support is now targeted for those within the community that are already involved in activities identified within the specific projects - agricultural projects/ support existing farmers, marine projects/ support existing fishermen. Sometimes, because funding opportunities exist - new farmers or fishers come out in the community. Priority is provided to those that are already working in the relevant fields. The new comers are brought on as secondary beneficiaries...they have access to trainings and use of some of the materials.
The above have come through lessons learned.</t>
  </si>
  <si>
    <t xml:space="preserve">Results Tracker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</si>
  <si>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</si>
  <si>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</si>
  <si>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Link: http://www.adaptation-fund.org/sites/default/files/Results%20Framework%20and%20Baseline%20Guidance%20final.pdf</t>
  </si>
  <si>
    <t>Adaptation Fund Strategic Results Framework</t>
  </si>
  <si>
    <t>Project ID</t>
  </si>
  <si>
    <t>Type of implementing entity</t>
  </si>
  <si>
    <t>Country</t>
  </si>
  <si>
    <t>Region</t>
  </si>
  <si>
    <t>Asia-Pacific</t>
  </si>
  <si>
    <t>Sector</t>
  </si>
  <si>
    <t>Multi-sector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</si>
  <si>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</si>
  <si>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</si>
  <si>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</si>
  <si>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</si>
  <si>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</si>
  <si>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indexed="8"/>
        <rFont val="Calibri"/>
        <family val="2"/>
      </rPr>
      <t>Core Indicator</t>
    </r>
    <r>
      <rPr>
        <sz val="11"/>
        <color theme="1"/>
        <rFont val="Calibri"/>
        <family val="2"/>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</si>
  <si>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</si>
  <si>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</si>
  <si>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</si>
  <si>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</si>
  <si>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</si>
  <si>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</si>
  <si>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</si>
  <si>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</si>
  <si>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</si>
  <si>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</si>
  <si>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</si>
  <si>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Hurricane</t>
  </si>
  <si>
    <t>2: Partially effective</t>
  </si>
  <si>
    <t>4: Effective</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</si>
  <si>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</si>
  <si>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</si>
  <si>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</si>
  <si>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</si>
  <si>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</si>
  <si>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</si>
  <si>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</si>
  <si>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indexed="8"/>
        <rFont val="Calibri"/>
        <family val="2"/>
      </rPr>
      <t>Core Indicator</t>
    </r>
    <r>
      <rPr>
        <sz val="11"/>
        <color theme="1"/>
        <rFont val="Calibri"/>
        <family val="2"/>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</si>
  <si>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</si>
  <si>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</si>
  <si>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</si>
  <si>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</si>
  <si>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</si>
  <si>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</si>
  <si>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</si>
  <si>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</si>
  <si>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</si>
  <si>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</si>
  <si>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</si>
  <si>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</si>
  <si>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</si>
  <si>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</si>
  <si>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Public</t>
  </si>
  <si>
    <t>Indicator 2.1.2: No. of targeted institutions with increased capacity to minimize exposure to climate variability risks</t>
  </si>
  <si>
    <t>National</t>
  </si>
  <si>
    <t>Other</t>
  </si>
  <si>
    <t>3: Medium capacity</t>
  </si>
  <si>
    <t>4: High capacity</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</si>
  <si>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</si>
  <si>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</si>
  <si>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</si>
  <si>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</si>
  <si>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</si>
  <si>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</si>
  <si>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</si>
  <si>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Level of awareness</t>
  </si>
  <si>
    <t>2: Partially not aware</t>
  </si>
  <si>
    <t>4: Mostly aware</t>
  </si>
  <si>
    <t>3: Partially aware</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</si>
  <si>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</si>
  <si>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</si>
  <si>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</si>
  <si>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</si>
  <si>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</si>
  <si>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r>
      <rPr>
        <b/>
        <u val="single"/>
        <sz val="11"/>
        <color indexed="8"/>
        <rFont val="Calibri"/>
        <family val="2"/>
      </rPr>
      <t>Core Indicator</t>
    </r>
    <r>
      <rPr>
        <sz val="11"/>
        <color theme="1"/>
        <rFont val="Calibri"/>
        <family val="2"/>
      </rPr>
      <t xml:space="preserve"> 4.2: Assets produced, developed, improved or strengthened</t>
    </r>
  </si>
  <si>
    <t>Targeted asset</t>
  </si>
  <si>
    <t>Changes in asset (quantitative or qualitative)</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</si>
  <si>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</si>
  <si>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</si>
  <si>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</si>
  <si>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</si>
  <si>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</si>
  <si>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</si>
  <si>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</si>
  <si>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indexed="8"/>
        <rFont val="Calibri"/>
        <family val="2"/>
      </rPr>
      <t>Core Indicator</t>
    </r>
    <r>
      <rPr>
        <sz val="11"/>
        <color theme="1"/>
        <rFont val="Calibri"/>
        <family val="2"/>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</si>
  <si>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</si>
  <si>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</si>
  <si>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</si>
  <si>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</si>
  <si>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</si>
  <si>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</si>
  <si>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</si>
  <si>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</si>
  <si>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</si>
  <si>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</si>
  <si>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2: Limited improvement</t>
  </si>
  <si>
    <t>4: High improvement</t>
  </si>
  <si>
    <t>Indicator 6.2: Increase in targeted population's sustained climate-resilient alternative livelihoods</t>
  </si>
  <si>
    <t>% increase in income level vis-à-vis baseline</t>
  </si>
  <si>
    <t>Alternate Source</t>
  </si>
  <si>
    <t>From 0 to 0.5%</t>
  </si>
  <si>
    <t>Tourism-related</t>
  </si>
  <si>
    <t>From 1% to 5%</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</si>
  <si>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</si>
  <si>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</si>
  <si>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</si>
  <si>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</si>
  <si>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</si>
  <si>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indexed="8"/>
        <rFont val="Calibri"/>
        <family val="2"/>
      </rPr>
      <t>Core Indicator</t>
    </r>
    <r>
      <rPr>
        <sz val="11"/>
        <color theme="1"/>
        <rFont val="Calibri"/>
        <family val="2"/>
      </rPr>
      <t xml:space="preserve"> 6.1.2: Increased income, or avoided decrease in income</t>
    </r>
  </si>
  <si>
    <r>
      <t xml:space="preserve">Number of households </t>
    </r>
    <r>
      <rPr>
        <i/>
        <sz val="9"/>
        <color indexed="8"/>
        <rFont val="Calibri"/>
        <family val="2"/>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</si>
  <si>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</si>
  <si>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</si>
  <si>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</si>
  <si>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</si>
  <si>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</si>
  <si>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2: Most not integrated</t>
  </si>
  <si>
    <t>4: Most</t>
  </si>
  <si>
    <t>Output 7:Improved integration of climate-resilience strategies into country development plans</t>
  </si>
  <si>
    <t>Indicator 7.1: No. of policies introduced or adjusted to address climate change risks</t>
  </si>
  <si>
    <t>No. of Policies introduced or adjusted</t>
  </si>
  <si>
    <t>Domestic policy</t>
  </si>
  <si>
    <t>Domestic Policy</t>
  </si>
  <si>
    <t>Indicator 7.2: No. of targeted development strategies with incorporated climate change priorities enforced</t>
  </si>
  <si>
    <t>No. of Development strategies</t>
  </si>
  <si>
    <t>Regulation</t>
  </si>
  <si>
    <t>Effectiveness</t>
  </si>
  <si>
    <t>2: Partially not enforced (Most elements not implemented)</t>
  </si>
  <si>
    <t>1: Ineffective</t>
  </si>
  <si>
    <t>4: Enforced (Most elements implemented)</t>
  </si>
  <si>
    <t>Glacier lake outburst flood</t>
  </si>
  <si>
    <t>Inland flooding</t>
  </si>
  <si>
    <t>fr</t>
  </si>
  <si>
    <t>biological assets</t>
  </si>
  <si>
    <t>Company policy</t>
  </si>
  <si>
    <t>5: Fully enforced (All elements implemented)</t>
  </si>
  <si>
    <t>Salinization</t>
  </si>
  <si>
    <t>Decrease</t>
  </si>
  <si>
    <t>land</t>
  </si>
  <si>
    <t>Communication &amp; Information policy</t>
  </si>
  <si>
    <t>Drought</t>
  </si>
  <si>
    <t>Same</t>
  </si>
  <si>
    <t>water areas</t>
  </si>
  <si>
    <t>Defense policy</t>
  </si>
  <si>
    <t>3: Partially enforced (Some elements implemented)</t>
  </si>
  <si>
    <t>Wind</t>
  </si>
  <si>
    <t>subsoil assets</t>
  </si>
  <si>
    <t>increased adpative capacity</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</si>
  <si>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</si>
  <si>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</si>
  <si>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</si>
  <si>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</si>
  <si>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</si>
  <si>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</si>
  <si>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</si>
  <si>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</si>
  <si>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</si>
  <si>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</si>
  <si>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</si>
  <si>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</si>
  <si>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</si>
  <si>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</si>
  <si>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Selected</t>
  </si>
  <si>
    <t>Aquaculture</t>
  </si>
  <si>
    <t>Physical capital</t>
  </si>
  <si>
    <t>Not relevant</t>
  </si>
  <si>
    <t>5: All (Fully integrated)</t>
  </si>
  <si>
    <t>Construction/repairing business</t>
  </si>
  <si>
    <t>Social capital</t>
  </si>
  <si>
    <t>Cultivation</t>
  </si>
  <si>
    <t>Natural capital</t>
  </si>
  <si>
    <t>3: Some</t>
  </si>
  <si>
    <t>Fishing</t>
  </si>
  <si>
    <t>Personal capital</t>
  </si>
  <si>
    <t>Select</t>
  </si>
  <si>
    <t>5: All</t>
  </si>
  <si>
    <t>Community</t>
  </si>
  <si>
    <t>Forestry</t>
  </si>
  <si>
    <t>Adaptation strategies</t>
  </si>
  <si>
    <t>4: Almost all</t>
  </si>
  <si>
    <t>Private</t>
  </si>
  <si>
    <t>Multi-community</t>
  </si>
  <si>
    <t>1: None</t>
  </si>
  <si>
    <t>Handicrafts</t>
  </si>
  <si>
    <t>3: Half</t>
  </si>
  <si>
    <t>Departmental</t>
  </si>
  <si>
    <t>Coastal management</t>
  </si>
  <si>
    <t>Livestock production</t>
  </si>
  <si>
    <t>2: Some</t>
  </si>
  <si>
    <t>NGO</t>
  </si>
  <si>
    <t>Disaster risk reduction</t>
  </si>
  <si>
    <t>Manufacturing</t>
  </si>
  <si>
    <t>5: Very high improvement</t>
  </si>
  <si>
    <t>Established</t>
  </si>
  <si>
    <t>Food security</t>
  </si>
  <si>
    <t>other</t>
  </si>
  <si>
    <t>Maintained</t>
  </si>
  <si>
    <t xml:space="preserve">Health </t>
  </si>
  <si>
    <t>Services</t>
  </si>
  <si>
    <t>Regional</t>
  </si>
  <si>
    <t>3: Moderate improvement</t>
  </si>
  <si>
    <t>Improved</t>
  </si>
  <si>
    <t>Urban development</t>
  </si>
  <si>
    <t>Local</t>
  </si>
  <si>
    <t>Water management</t>
  </si>
  <si>
    <t>Trading</t>
  </si>
  <si>
    <t>1: No improvement</t>
  </si>
  <si>
    <t>1 -generated information is irrelevant, and neither the stakeholders reached nor the timeframe managed were achieved</t>
  </si>
  <si>
    <t>1: No info transferred on time</t>
  </si>
  <si>
    <t>5: Fully aware</t>
  </si>
  <si>
    <t>5: Highly responsive (All defined elements )</t>
  </si>
  <si>
    <t>5: Fully improved</t>
  </si>
  <si>
    <t>Roads</t>
  </si>
  <si>
    <t>5: Very effective</t>
  </si>
  <si>
    <t>NIE</t>
  </si>
  <si>
    <t>2 -the existence of some challenge in any of the three aspects of the indicator (generation of dissemination, stakeholders reached or timeframe managed)</t>
  </si>
  <si>
    <t>2: Somewhat info transferred</t>
  </si>
  <si>
    <t>4: Mostly responsive (Most defined elements)</t>
  </si>
  <si>
    <t>4: Mostly Improved</t>
  </si>
  <si>
    <t>Gov Buildings</t>
  </si>
  <si>
    <t>Latin America and Caribbean</t>
  </si>
  <si>
    <t>RIE</t>
  </si>
  <si>
    <t>3 -relevant information is generated and disseminated to all identified stakeholders on timely basis</t>
  </si>
  <si>
    <t>3: Info transferred on time</t>
  </si>
  <si>
    <t>2: Low capacity</t>
  </si>
  <si>
    <t>3: Moderately responsive (Some defined elements)</t>
  </si>
  <si>
    <t>3: Moderately improved</t>
  </si>
  <si>
    <t>Causeways</t>
  </si>
  <si>
    <t>3: Moderately effective</t>
  </si>
  <si>
    <t>Africa</t>
  </si>
  <si>
    <t>1: No capacity</t>
  </si>
  <si>
    <t>2: Partially responsive (Lacks most elements)</t>
  </si>
  <si>
    <t>2: Somewhat improved</t>
  </si>
  <si>
    <t>Airports</t>
  </si>
  <si>
    <t>Eastern Europe</t>
  </si>
  <si>
    <t>1: Aware of neither</t>
  </si>
  <si>
    <t>1: Non responsive (Lacks all elements )</t>
  </si>
  <si>
    <t>1: Not improved</t>
  </si>
  <si>
    <t>Schools</t>
  </si>
  <si>
    <t>ha protected</t>
  </si>
  <si>
    <t>Training Centres</t>
  </si>
  <si>
    <t>ha rehabilitated</t>
  </si>
  <si>
    <t>Monitoring/Forecasting capacity</t>
  </si>
  <si>
    <t>Hospitals</t>
  </si>
  <si>
    <t>Afghanistan, Islamic Rep. of</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</si>
  <si>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</si>
  <si>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</si>
  <si>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</si>
  <si>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</si>
  <si>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</si>
  <si>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</si>
  <si>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</si>
  <si>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</si>
  <si>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</si>
  <si>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</si>
  <si>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</si>
  <si>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</si>
  <si>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</si>
  <si>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indexed="8"/>
        <rFont val="Calibri"/>
        <family val="2"/>
      </rPr>
      <t>(developed/improved)</t>
    </r>
  </si>
  <si>
    <t>Armenia</t>
  </si>
  <si>
    <t>Forests</t>
  </si>
  <si>
    <t>4: Response capability</t>
  </si>
  <si>
    <t>Supporting livelihoods</t>
  </si>
  <si>
    <r>
      <t xml:space="preserve">2: Physical asset </t>
    </r>
    <r>
      <rPr>
        <i/>
        <sz val="11"/>
        <color indexed="8"/>
        <rFont val="Calibri"/>
        <family val="2"/>
      </rPr>
      <t>(produced/improved/strenghtened)</t>
    </r>
  </si>
  <si>
    <t>Antigua and Barbuda</t>
  </si>
  <si>
    <t>Mangroves</t>
  </si>
  <si>
    <t>Mangrove reforestation</t>
  </si>
  <si>
    <t>Azerbaijan</t>
  </si>
  <si>
    <t>Coasts</t>
  </si>
  <si>
    <t>Energy policy</t>
  </si>
  <si>
    <t>Coastal drainage and infrastructure</t>
  </si>
  <si>
    <t>Burundi</t>
  </si>
  <si>
    <t>Rangelands</t>
  </si>
  <si>
    <t>From 0.5 to 1%</t>
  </si>
  <si>
    <t>Environmental policy</t>
  </si>
  <si>
    <t>Irrigation system</t>
  </si>
  <si>
    <t>Benin</t>
  </si>
  <si>
    <t>Cultivated land/Agricultural land</t>
  </si>
  <si>
    <t>Foreign policy</t>
  </si>
  <si>
    <t>Community-based adaptation</t>
  </si>
  <si>
    <t>Burkina Faso</t>
  </si>
  <si>
    <t>Catchment area/Watershed/Aquifer</t>
  </si>
  <si>
    <t>From 5% to 10%</t>
  </si>
  <si>
    <t>Health policy</t>
  </si>
  <si>
    <t>Erosion control</t>
  </si>
  <si>
    <t>Bangladesh</t>
  </si>
  <si>
    <t>Protected areas/National parks</t>
  </si>
  <si>
    <t>From 10% to 20%</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</si>
  <si>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</si>
  <si>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</si>
  <si>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</si>
  <si>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</si>
  <si>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</si>
  <si>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</si>
  <si>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</si>
  <si>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</si>
  <si>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</si>
  <si>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</si>
  <si>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</si>
  <si>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</si>
  <si>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</si>
  <si>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</si>
  <si>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</si>
  <si>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</si>
  <si>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</si>
  <si>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</si>
  <si>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</si>
  <si>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</si>
  <si>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</si>
  <si>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Belize</t>
  </si>
  <si>
    <t>Private policy</t>
  </si>
  <si>
    <t>Bolivia</t>
  </si>
  <si>
    <t>Public policy</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</si>
  <si>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</si>
  <si>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</si>
  <si>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</si>
  <si>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</si>
  <si>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</si>
  <si>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</si>
  <si>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</si>
  <si>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</si>
  <si>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</si>
  <si>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</si>
  <si>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</si>
  <si>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</si>
  <si>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</si>
  <si>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</si>
  <si>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Other policy</t>
  </si>
  <si>
    <t>China, People's Republic of</t>
  </si>
  <si>
    <t>1- generated information is irrelevant and neither the stakeholders reached nor the timeframe managed were achieved</t>
  </si>
  <si>
    <t>Cote d'Ivoire</t>
  </si>
  <si>
    <t>Cameroon</t>
  </si>
  <si>
    <t>Congo, Dem. Rep. of</t>
  </si>
  <si>
    <t>Congo, Republic of</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</si>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</sst>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dd\-mmm\-yyyy"/>
    <numFmt numFmtId="167" formatCode="_(* #,##0_);_(* \(#,##0\);_(* &quot;-&quot;??_);_(@_)"/>
  </numFmts>
  <fonts count="117">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sz val="10"/>
      <name val="Arial"/>
      <family val="2"/>
    </font>
    <font>
      <sz val="10"/>
      <color indexed="8"/>
      <name val="Arial"/>
      <family val="2"/>
    </font>
    <font>
      <sz val="9"/>
      <color indexed="8"/>
      <name val="Arial"/>
      <family val="2"/>
    </font>
    <font>
      <vertAlign val="superscript"/>
      <sz val="9"/>
      <color indexed="8"/>
      <name val="Arial"/>
      <family val="2"/>
    </font>
    <font>
      <u val="single"/>
      <sz val="11"/>
      <name val="Times New Roman"/>
      <family val="1"/>
    </font>
    <font>
      <b/>
      <u val="single"/>
      <sz val="11"/>
      <name val="Times New Roman"/>
      <family val="1"/>
    </font>
    <font>
      <b/>
      <sz val="10"/>
      <name val="Times New Roman"/>
      <family val="1"/>
    </font>
    <font>
      <sz val="9"/>
      <name val="Arial"/>
      <family val="2"/>
    </font>
    <font>
      <sz val="10"/>
      <name val="Calibri"/>
      <family val="2"/>
    </font>
    <font>
      <b/>
      <sz val="9"/>
      <color indexed="8"/>
      <name val="Arial"/>
      <family val="2"/>
    </font>
    <font>
      <b/>
      <i/>
      <sz val="10"/>
      <color indexed="10"/>
      <name val="Calibri"/>
      <family val="2"/>
    </font>
    <font>
      <sz val="10"/>
      <color indexed="10"/>
      <name val="Calibri"/>
      <family val="2"/>
    </font>
    <font>
      <b/>
      <sz val="10"/>
      <color indexed="10"/>
      <name val="Calibri"/>
      <family val="2"/>
    </font>
    <font>
      <i/>
      <sz val="10"/>
      <name val="Times New Roman"/>
      <family val="1"/>
    </font>
    <font>
      <sz val="11"/>
      <color indexed="30"/>
      <name val="Times New Roman"/>
      <family val="1"/>
    </font>
    <font>
      <sz val="9"/>
      <name val="Tahoma"/>
      <family val="2"/>
    </font>
    <font>
      <b/>
      <sz val="9"/>
      <name val="Tahoma"/>
      <family val="2"/>
    </font>
    <font>
      <b/>
      <u val="single"/>
      <sz val="11"/>
      <color indexed="8"/>
      <name val="Calibri"/>
      <family val="2"/>
    </font>
    <font>
      <i/>
      <sz val="11"/>
      <color indexed="8"/>
      <name val="Calibri"/>
      <family val="2"/>
    </font>
    <font>
      <i/>
      <sz val="9"/>
      <color indexed="8"/>
      <name val="Calibri"/>
      <family val="2"/>
    </font>
    <font>
      <u val="single"/>
      <sz val="11"/>
      <name val="Calibri"/>
      <family val="2"/>
    </font>
    <font>
      <u val="single"/>
      <sz val="11"/>
      <color indexed="12"/>
      <name val="Calibri"/>
      <family val="2"/>
    </font>
    <font>
      <sz val="11"/>
      <color indexed="17"/>
      <name val="Calibri"/>
      <family val="2"/>
    </font>
    <font>
      <sz val="11"/>
      <color indexed="20"/>
      <name val="Calibri"/>
      <family val="2"/>
    </font>
    <font>
      <sz val="11"/>
      <color indexed="60"/>
      <name val="Calibri"/>
      <family val="2"/>
    </font>
    <font>
      <b/>
      <sz val="12"/>
      <color indexed="9"/>
      <name val="Times New Roman"/>
      <family val="1"/>
    </font>
    <font>
      <b/>
      <sz val="14"/>
      <color indexed="8"/>
      <name val="Times New Roman"/>
      <family val="1"/>
    </font>
    <font>
      <sz val="20"/>
      <color indexed="8"/>
      <name val="Calibri"/>
      <family val="2"/>
    </font>
    <font>
      <sz val="11"/>
      <name val="Calibri"/>
      <family val="2"/>
    </font>
    <font>
      <sz val="11"/>
      <color indexed="10"/>
      <name val="Calibri"/>
      <family val="2"/>
    </font>
    <font>
      <b/>
      <sz val="10"/>
      <name val="Calibri"/>
      <family val="2"/>
    </font>
    <font>
      <sz val="10"/>
      <color indexed="8"/>
      <name val="Calibri"/>
      <family val="2"/>
    </font>
    <font>
      <b/>
      <sz val="9"/>
      <color indexed="8"/>
      <name val="Calibri"/>
      <family val="2"/>
    </font>
    <font>
      <b/>
      <i/>
      <sz val="11"/>
      <color indexed="8"/>
      <name val="Calibri"/>
      <family val="2"/>
    </font>
    <font>
      <b/>
      <sz val="11"/>
      <color indexed="60"/>
      <name val="Calibri"/>
      <family val="2"/>
    </font>
    <font>
      <i/>
      <sz val="11"/>
      <name val="Calibri"/>
      <family val="2"/>
    </font>
    <font>
      <sz val="9"/>
      <color indexed="60"/>
      <name val="Calibri"/>
      <family val="2"/>
    </font>
    <font>
      <sz val="10"/>
      <color indexed="10"/>
      <name val="Times New Roman"/>
      <family val="1"/>
    </font>
    <font>
      <b/>
      <sz val="11"/>
      <color indexed="9"/>
      <name val="Times New Roman"/>
      <family val="1"/>
    </font>
    <font>
      <sz val="18"/>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sz val="9"/>
      <color theme="1"/>
      <name val="Arial"/>
      <family val="2"/>
    </font>
    <font>
      <sz val="9"/>
      <color rgb="FF000000"/>
      <name val="Arial"/>
      <family val="2"/>
    </font>
    <font>
      <sz val="11"/>
      <color rgb="FFFF0000"/>
      <name val="Times New Roman"/>
      <family val="1"/>
    </font>
    <font>
      <sz val="10"/>
      <color theme="1"/>
      <name val="Calibri"/>
      <family val="2"/>
    </font>
    <font>
      <sz val="12"/>
      <color theme="1"/>
      <name val="Times New Roman"/>
      <family val="1"/>
    </font>
    <font>
      <b/>
      <sz val="9"/>
      <color theme="1"/>
      <name val="Calibri"/>
      <family val="2"/>
    </font>
    <font>
      <b/>
      <i/>
      <sz val="11"/>
      <color theme="1"/>
      <name val="Calibri"/>
      <family val="2"/>
    </font>
    <font>
      <b/>
      <sz val="11"/>
      <color rgb="FF9C6500"/>
      <name val="Calibri"/>
      <family val="2"/>
    </font>
    <font>
      <i/>
      <sz val="11"/>
      <color theme="1"/>
      <name val="Calibri"/>
      <family val="2"/>
    </font>
    <font>
      <sz val="9"/>
      <color rgb="FF9C6500"/>
      <name val="Calibri"/>
      <family val="2"/>
    </font>
    <font>
      <sz val="10"/>
      <color rgb="FFFF0000"/>
      <name val="Times New Roman"/>
      <family val="1"/>
    </font>
    <font>
      <i/>
      <sz val="11"/>
      <color theme="1"/>
      <name val="Times New Roman"/>
      <family val="1"/>
    </font>
    <font>
      <b/>
      <sz val="11"/>
      <color rgb="FFFFFFFF"/>
      <name val="Times New Roman"/>
      <family val="1"/>
    </font>
    <font>
      <sz val="18"/>
      <color theme="1"/>
      <name val="Calibri"/>
      <family val="2"/>
    </font>
    <font>
      <b/>
      <sz val="16"/>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rgb="FFFFF4C5"/>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thin"/>
      <bottom style="thin"/>
    </border>
    <border>
      <left style="medium"/>
      <right style="medium"/>
      <top style="thin"/>
      <bottom style="medium"/>
    </border>
    <border>
      <left/>
      <right/>
      <top style="medium"/>
      <bottom style="medium"/>
    </border>
    <border>
      <left style="thin"/>
      <right style="medium"/>
      <top style="thin"/>
      <bottom style="medium"/>
    </border>
    <border>
      <left style="thin"/>
      <right style="medium"/>
      <top style="medium"/>
      <bottom style="mediu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medium"/>
      <top/>
      <bottom style="medium"/>
    </border>
    <border>
      <left/>
      <right style="medium"/>
      <top style="medium"/>
      <bottom style="medium"/>
    </border>
    <border>
      <left style="medium"/>
      <right style="medium"/>
      <top style="medium"/>
      <bottom style="thin"/>
    </border>
    <border>
      <left style="medium"/>
      <right style="medium"/>
      <top/>
      <bottom/>
    </border>
    <border>
      <left style="medium"/>
      <right style="medium"/>
      <top style="thin"/>
      <bottom/>
    </border>
    <border>
      <left style="thin"/>
      <right style="thin"/>
      <top style="thin"/>
      <bottom style="thin"/>
    </border>
    <border>
      <left style="medium"/>
      <right style="thin"/>
      <top style="thin"/>
      <bottom style="thin"/>
    </border>
    <border>
      <left style="thin"/>
      <right style="thin"/>
      <top style="thin"/>
      <bottom style="medium"/>
    </border>
    <border>
      <left style="medium"/>
      <right style="medium"/>
      <top style="medium"/>
      <bottom/>
    </border>
    <border>
      <left style="medium"/>
      <right style="thin"/>
      <top style="medium"/>
      <bottom style="thin"/>
    </border>
    <border>
      <left style="medium"/>
      <right style="thin"/>
      <top style="thin"/>
      <bottom style="medium"/>
    </border>
    <border>
      <left style="medium"/>
      <right style="medium"/>
      <top/>
      <bottom style="thin"/>
    </border>
    <border>
      <left/>
      <right style="thin"/>
      <top style="thin"/>
      <bottom style="thin"/>
    </border>
    <border>
      <left style="thin"/>
      <right style="medium"/>
      <top style="medium"/>
      <bottom style="thin"/>
    </border>
    <border>
      <left style="thin"/>
      <right style="thin"/>
      <top style="medium"/>
      <bottom style="thin"/>
    </border>
    <border>
      <left style="thin"/>
      <right style="medium"/>
      <top style="thin"/>
      <bottom style="thin"/>
    </border>
    <border>
      <left/>
      <right style="thin"/>
      <top style="medium"/>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right style="medium"/>
      <top style="thin"/>
      <bottom style="thin"/>
    </border>
    <border>
      <left style="thin"/>
      <right/>
      <top/>
      <bottom style="thin"/>
    </border>
    <border>
      <left style="thin"/>
      <right/>
      <top style="thin"/>
      <bottom/>
    </border>
    <border>
      <left/>
      <right style="thin"/>
      <top style="thin"/>
      <bottom style="medium"/>
    </border>
    <border>
      <left style="medium"/>
      <right/>
      <top style="thin"/>
      <bottom style="medium"/>
    </border>
    <border>
      <left/>
      <right/>
      <top style="thin"/>
      <bottom style="medium"/>
    </border>
    <border>
      <left style="thin"/>
      <right style="thin"/>
      <top style="medium"/>
      <bottom style="medium"/>
    </border>
    <border>
      <left style="medium"/>
      <right style="thin"/>
      <top/>
      <bottom style="thin"/>
    </border>
    <border>
      <left style="medium"/>
      <right style="thin"/>
      <top style="thin"/>
      <bottom/>
    </border>
    <border>
      <left style="medium"/>
      <right style="thin"/>
      <top style="medium"/>
      <bottom style="medium"/>
    </border>
    <border>
      <left style="thin"/>
      <right/>
      <top style="medium"/>
      <bottom style="thin"/>
    </border>
    <border>
      <left style="medium"/>
      <right/>
      <top style="medium"/>
      <bottom style="medium"/>
    </border>
    <border>
      <left style="medium"/>
      <right style="thin"/>
      <top style="medium"/>
      <bottom/>
    </border>
    <border>
      <left style="thin"/>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style="medium"/>
      <top style="thin"/>
      <bottom style="medium"/>
    </border>
    <border>
      <left/>
      <right style="medium">
        <color rgb="FF000000"/>
      </right>
      <top style="medium"/>
      <bottom style="medium"/>
    </border>
    <border>
      <left style="thin"/>
      <right style="thin"/>
      <top/>
      <bottom/>
    </border>
    <border>
      <left/>
      <right style="thin"/>
      <top style="thin"/>
      <bottom/>
    </border>
    <border>
      <left/>
      <right style="thin"/>
      <top/>
      <bottom/>
    </border>
    <border>
      <left/>
      <right style="thin"/>
      <top/>
      <bottom style="thin"/>
    </border>
    <border>
      <left/>
      <right style="thin"/>
      <top style="medium"/>
      <bottom style="medium"/>
    </border>
    <border>
      <left style="thin"/>
      <right/>
      <top style="medium"/>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5" fontId="2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23" fillId="0" borderId="0">
      <alignment/>
      <protection/>
    </xf>
    <xf numFmtId="0" fontId="0" fillId="0" borderId="0">
      <alignment/>
      <protection/>
    </xf>
    <xf numFmtId="0" fontId="23" fillId="0" borderId="0">
      <alignment/>
      <protection/>
    </xf>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667">
    <xf numFmtId="0" fontId="0" fillId="0" borderId="0" xfId="0" applyFont="1" applyAlignment="1">
      <alignment/>
    </xf>
    <xf numFmtId="0" fontId="92" fillId="0" borderId="0" xfId="0" applyFont="1" applyFill="1" applyAlignment="1" applyProtection="1">
      <alignment/>
      <protection/>
    </xf>
    <xf numFmtId="0" fontId="92"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92" fillId="0" borderId="0" xfId="0" applyFont="1" applyAlignment="1">
      <alignment horizontal="left" vertical="center"/>
    </xf>
    <xf numFmtId="0" fontId="92" fillId="0" borderId="0" xfId="0" applyFont="1" applyAlignment="1">
      <alignment/>
    </xf>
    <xf numFmtId="0" fontId="92" fillId="0" borderId="0" xfId="0" applyFont="1" applyFill="1" applyAlignment="1">
      <alignment/>
    </xf>
    <xf numFmtId="0" fontId="3" fillId="0" borderId="0" xfId="0" applyFont="1" applyFill="1" applyBorder="1" applyAlignment="1" applyProtection="1">
      <alignment vertical="top" wrapText="1"/>
      <protection/>
    </xf>
    <xf numFmtId="0" fontId="92" fillId="0" borderId="0" xfId="0" applyFont="1" applyAlignment="1">
      <alignment wrapText="1"/>
    </xf>
    <xf numFmtId="0" fontId="92" fillId="0" borderId="0" xfId="0" applyFont="1" applyAlignment="1">
      <alignment/>
    </xf>
    <xf numFmtId="0" fontId="15" fillId="33" borderId="10" xfId="0" applyFont="1" applyFill="1" applyBorder="1" applyAlignment="1" applyProtection="1">
      <alignment vertical="top" wrapText="1"/>
      <protection/>
    </xf>
    <xf numFmtId="0" fontId="15" fillId="33" borderId="10" xfId="0" applyFont="1" applyFill="1" applyBorder="1" applyAlignment="1" applyProtection="1">
      <alignment horizontal="center" vertical="top" wrapText="1"/>
      <protection/>
    </xf>
    <xf numFmtId="0" fontId="14" fillId="33" borderId="11" xfId="0" applyFont="1" applyFill="1" applyBorder="1" applyAlignment="1" applyProtection="1">
      <alignment vertical="top" wrapText="1"/>
      <protection/>
    </xf>
    <xf numFmtId="0" fontId="14" fillId="33" borderId="12" xfId="0" applyFont="1" applyFill="1" applyBorder="1" applyAlignment="1" applyProtection="1">
      <alignment vertical="top" wrapText="1"/>
      <protection/>
    </xf>
    <xf numFmtId="0" fontId="93" fillId="34" borderId="13" xfId="0" applyFont="1" applyFill="1" applyBorder="1" applyAlignment="1">
      <alignment horizontal="center" vertical="center" wrapText="1"/>
    </xf>
    <xf numFmtId="0" fontId="16" fillId="10" borderId="14" xfId="0" applyFont="1" applyFill="1" applyBorder="1" applyAlignment="1" applyProtection="1">
      <alignment horizontal="left" vertical="top" wrapText="1"/>
      <protection/>
    </xf>
    <xf numFmtId="0" fontId="94" fillId="10" borderId="15" xfId="0" applyFont="1" applyFill="1" applyBorder="1" applyAlignment="1" applyProtection="1">
      <alignment vertical="top" wrapText="1"/>
      <protection/>
    </xf>
    <xf numFmtId="0" fontId="10" fillId="10" borderId="0" xfId="0" applyFont="1" applyFill="1" applyBorder="1" applyAlignment="1" applyProtection="1">
      <alignment vertical="top" wrapText="1"/>
      <protection/>
    </xf>
    <xf numFmtId="0" fontId="14" fillId="10" borderId="16" xfId="0" applyFont="1" applyFill="1" applyBorder="1" applyAlignment="1" applyProtection="1">
      <alignment vertical="top" wrapText="1"/>
      <protection/>
    </xf>
    <xf numFmtId="0" fontId="14" fillId="10" borderId="17" xfId="0" applyFont="1" applyFill="1" applyBorder="1" applyAlignment="1" applyProtection="1">
      <alignment vertical="top" wrapText="1"/>
      <protection/>
    </xf>
    <xf numFmtId="0" fontId="14" fillId="10" borderId="0" xfId="0" applyFont="1" applyFill="1" applyBorder="1" applyAlignment="1" applyProtection="1">
      <alignment/>
      <protection/>
    </xf>
    <xf numFmtId="0" fontId="14" fillId="10" borderId="0" xfId="0" applyFont="1" applyFill="1" applyBorder="1" applyAlignment="1" applyProtection="1">
      <alignment vertical="top" wrapText="1"/>
      <protection/>
    </xf>
    <xf numFmtId="0" fontId="15" fillId="10" borderId="0" xfId="0" applyFont="1" applyFill="1" applyBorder="1" applyAlignment="1" applyProtection="1">
      <alignment vertical="top" wrapText="1"/>
      <protection/>
    </xf>
    <xf numFmtId="0" fontId="1" fillId="10" borderId="18" xfId="0" applyFont="1" applyFill="1" applyBorder="1" applyAlignment="1" applyProtection="1">
      <alignment vertical="top" wrapText="1"/>
      <protection/>
    </xf>
    <xf numFmtId="0" fontId="1" fillId="10" borderId="19" xfId="0" applyFont="1" applyFill="1" applyBorder="1" applyAlignment="1" applyProtection="1">
      <alignment vertical="top" wrapText="1"/>
      <protection/>
    </xf>
    <xf numFmtId="0" fontId="1" fillId="10" borderId="20" xfId="0" applyFont="1" applyFill="1" applyBorder="1" applyAlignment="1" applyProtection="1">
      <alignment vertical="top" wrapText="1"/>
      <protection/>
    </xf>
    <xf numFmtId="0" fontId="92" fillId="10" borderId="21" xfId="0" applyFont="1" applyFill="1" applyBorder="1" applyAlignment="1">
      <alignment horizontal="left" vertical="center"/>
    </xf>
    <xf numFmtId="0" fontId="92" fillId="10" borderId="22" xfId="0" applyFont="1" applyFill="1" applyBorder="1" applyAlignment="1">
      <alignment horizontal="left" vertical="center"/>
    </xf>
    <xf numFmtId="0" fontId="92" fillId="10" borderId="22" xfId="0" applyFont="1" applyFill="1" applyBorder="1" applyAlignment="1">
      <alignment/>
    </xf>
    <xf numFmtId="0" fontId="92" fillId="10" borderId="23" xfId="0" applyFont="1" applyFill="1" applyBorder="1" applyAlignment="1">
      <alignment/>
    </xf>
    <xf numFmtId="0" fontId="92" fillId="10" borderId="17" xfId="0" applyFont="1" applyFill="1" applyBorder="1" applyAlignment="1">
      <alignment horizontal="left" vertical="center"/>
    </xf>
    <xf numFmtId="0" fontId="3" fillId="10" borderId="19" xfId="0" applyFont="1" applyFill="1" applyBorder="1" applyAlignment="1" applyProtection="1">
      <alignment vertical="top" wrapText="1"/>
      <protection/>
    </xf>
    <xf numFmtId="0" fontId="92" fillId="10" borderId="22" xfId="0" applyFont="1" applyFill="1" applyBorder="1" applyAlignment="1" applyProtection="1">
      <alignment/>
      <protection/>
    </xf>
    <xf numFmtId="0" fontId="92" fillId="10" borderId="23" xfId="0" applyFont="1" applyFill="1" applyBorder="1" applyAlignment="1" applyProtection="1">
      <alignment/>
      <protection/>
    </xf>
    <xf numFmtId="0" fontId="92" fillId="10" borderId="0" xfId="0" applyFont="1" applyFill="1" applyBorder="1" applyAlignment="1" applyProtection="1">
      <alignment/>
      <protection/>
    </xf>
    <xf numFmtId="0" fontId="92" fillId="10" borderId="16"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16" xfId="0" applyFont="1" applyFill="1" applyBorder="1" applyAlignment="1" applyProtection="1">
      <alignment/>
      <protection/>
    </xf>
    <xf numFmtId="0" fontId="3" fillId="10" borderId="0" xfId="0" applyFont="1" applyFill="1" applyBorder="1" applyAlignment="1" applyProtection="1">
      <alignment/>
      <protection/>
    </xf>
    <xf numFmtId="0" fontId="95" fillId="0" borderId="10" xfId="0" applyFont="1" applyBorder="1" applyAlignment="1">
      <alignment horizontal="center" readingOrder="1"/>
    </xf>
    <xf numFmtId="0" fontId="0" fillId="10" borderId="21"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17" xfId="0" applyFill="1" applyBorder="1" applyAlignment="1">
      <alignment/>
    </xf>
    <xf numFmtId="0" fontId="0" fillId="10" borderId="0" xfId="0" applyFill="1" applyBorder="1" applyAlignment="1">
      <alignment/>
    </xf>
    <xf numFmtId="0" fontId="13" fillId="10" borderId="16" xfId="0" applyFont="1" applyFill="1" applyBorder="1" applyAlignment="1" applyProtection="1">
      <alignment/>
      <protection/>
    </xf>
    <xf numFmtId="0" fontId="0" fillId="10" borderId="16" xfId="0" applyFill="1" applyBorder="1" applyAlignment="1">
      <alignment/>
    </xf>
    <xf numFmtId="0" fontId="96" fillId="10" borderId="21" xfId="0" applyFont="1" applyFill="1" applyBorder="1" applyAlignment="1">
      <alignment vertical="center"/>
    </xf>
    <xf numFmtId="0" fontId="96" fillId="10" borderId="17" xfId="0" applyFont="1" applyFill="1" applyBorder="1" applyAlignment="1">
      <alignment vertical="center"/>
    </xf>
    <xf numFmtId="0" fontId="96" fillId="10" borderId="0" xfId="0" applyFont="1" applyFill="1" applyBorder="1" applyAlignment="1">
      <alignment vertical="center"/>
    </xf>
    <xf numFmtId="0" fontId="3" fillId="33" borderId="10"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0" fillId="10" borderId="22" xfId="0" applyFill="1" applyBorder="1" applyAlignment="1">
      <alignment/>
    </xf>
    <xf numFmtId="0" fontId="0" fillId="10" borderId="0" xfId="0" applyFill="1" applyBorder="1" applyAlignment="1">
      <alignment/>
    </xf>
    <xf numFmtId="0" fontId="92" fillId="10" borderId="21" xfId="0" applyFont="1" applyFill="1" applyBorder="1" applyAlignment="1">
      <alignment/>
    </xf>
    <xf numFmtId="0" fontId="92" fillId="10" borderId="17" xfId="0" applyFont="1" applyFill="1" applyBorder="1" applyAlignment="1">
      <alignment/>
    </xf>
    <xf numFmtId="0" fontId="92" fillId="10" borderId="16" xfId="0" applyFont="1" applyFill="1" applyBorder="1" applyAlignment="1">
      <alignment/>
    </xf>
    <xf numFmtId="0" fontId="97" fillId="10" borderId="0" xfId="0" applyFont="1" applyFill="1" applyBorder="1" applyAlignment="1">
      <alignment/>
    </xf>
    <xf numFmtId="0" fontId="98" fillId="10" borderId="0" xfId="0" applyFont="1" applyFill="1" applyBorder="1" applyAlignment="1">
      <alignment/>
    </xf>
    <xf numFmtId="0" fontId="97" fillId="0" borderId="24" xfId="0" applyFont="1" applyFill="1" applyBorder="1" applyAlignment="1">
      <alignment vertical="top" wrapText="1"/>
    </xf>
    <xf numFmtId="0" fontId="97" fillId="0" borderId="10" xfId="0" applyFont="1" applyFill="1" applyBorder="1" applyAlignment="1">
      <alignment vertical="top" wrapText="1"/>
    </xf>
    <xf numFmtId="0" fontId="92" fillId="0" borderId="10" xfId="0" applyFont="1" applyFill="1" applyBorder="1" applyAlignment="1">
      <alignment vertical="top" wrapText="1"/>
    </xf>
    <xf numFmtId="0" fontId="92" fillId="10" borderId="19" xfId="0" applyFont="1" applyFill="1" applyBorder="1" applyAlignment="1">
      <alignment/>
    </xf>
    <xf numFmtId="0" fontId="99" fillId="0" borderId="10" xfId="0" applyFont="1" applyFill="1" applyBorder="1" applyAlignment="1">
      <alignment horizontal="center" vertical="top" wrapText="1"/>
    </xf>
    <xf numFmtId="0" fontId="99" fillId="0" borderId="25" xfId="0" applyFont="1" applyFill="1" applyBorder="1" applyAlignment="1">
      <alignment horizontal="center" vertical="top" wrapText="1"/>
    </xf>
    <xf numFmtId="0" fontId="99" fillId="0" borderId="10" xfId="0" applyFont="1" applyFill="1" applyBorder="1" applyAlignment="1">
      <alignment horizontal="center" vertical="top"/>
    </xf>
    <xf numFmtId="0" fontId="92" fillId="0" borderId="0" xfId="0" applyFont="1" applyFill="1" applyAlignment="1" applyProtection="1">
      <alignment horizontal="right"/>
      <protection/>
    </xf>
    <xf numFmtId="0" fontId="92" fillId="10" borderId="21" xfId="0" applyFont="1" applyFill="1" applyBorder="1" applyAlignment="1" applyProtection="1">
      <alignment horizontal="right"/>
      <protection/>
    </xf>
    <xf numFmtId="0" fontId="92" fillId="10" borderId="22" xfId="0" applyFont="1" applyFill="1" applyBorder="1" applyAlignment="1" applyProtection="1">
      <alignment horizontal="right"/>
      <protection/>
    </xf>
    <xf numFmtId="0" fontId="92" fillId="10" borderId="17" xfId="0" applyFont="1" applyFill="1" applyBorder="1" applyAlignment="1" applyProtection="1">
      <alignment horizontal="right"/>
      <protection/>
    </xf>
    <xf numFmtId="0" fontId="92" fillId="10" borderId="0" xfId="0" applyFont="1" applyFill="1" applyBorder="1" applyAlignment="1" applyProtection="1">
      <alignment horizontal="right"/>
      <protection/>
    </xf>
    <xf numFmtId="0" fontId="100"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100" fillId="10" borderId="10" xfId="0" applyFont="1" applyFill="1" applyBorder="1" applyAlignment="1">
      <alignment horizontal="center" vertical="center" wrapText="1"/>
    </xf>
    <xf numFmtId="0" fontId="92" fillId="10" borderId="18" xfId="0" applyFont="1" applyFill="1" applyBorder="1" applyAlignment="1">
      <alignment/>
    </xf>
    <xf numFmtId="0" fontId="92" fillId="10" borderId="20" xfId="0" applyFont="1" applyFill="1" applyBorder="1" applyAlignment="1">
      <alignment/>
    </xf>
    <xf numFmtId="0" fontId="2" fillId="33" borderId="10" xfId="0" applyFont="1" applyFill="1" applyBorder="1" applyAlignment="1" applyProtection="1">
      <alignment horizontal="left" vertical="top" wrapText="1"/>
      <protection locked="0"/>
    </xf>
    <xf numFmtId="0" fontId="15" fillId="33" borderId="10" xfId="0" applyFont="1" applyFill="1" applyBorder="1" applyAlignment="1" applyProtection="1">
      <alignment horizontal="center"/>
      <protection/>
    </xf>
    <xf numFmtId="0" fontId="2" fillId="33" borderId="26" xfId="0" applyFont="1" applyFill="1" applyBorder="1" applyAlignment="1" applyProtection="1">
      <alignment/>
      <protection locked="0"/>
    </xf>
    <xf numFmtId="0" fontId="2" fillId="33" borderId="26" xfId="0" applyFont="1" applyFill="1" applyBorder="1" applyAlignment="1" applyProtection="1">
      <alignment vertical="top" wrapText="1"/>
      <protection locked="0"/>
    </xf>
    <xf numFmtId="0" fontId="97" fillId="0" borderId="27" xfId="0" applyFont="1" applyFill="1"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2" fillId="33" borderId="10" xfId="0" applyFont="1" applyFill="1" applyBorder="1" applyAlignment="1" applyProtection="1">
      <alignment vertical="top" wrapText="1"/>
      <protection locked="0"/>
    </xf>
    <xf numFmtId="0" fontId="3" fillId="10" borderId="10" xfId="0" applyFont="1" applyFill="1" applyBorder="1" applyAlignment="1" applyProtection="1">
      <alignment horizontal="left" vertical="top" wrapText="1"/>
      <protection/>
    </xf>
    <xf numFmtId="0" fontId="101" fillId="0" borderId="0" xfId="0" applyFont="1" applyAlignment="1">
      <alignment vertical="top" wrapText="1"/>
    </xf>
    <xf numFmtId="0" fontId="101" fillId="0" borderId="10" xfId="0" applyFont="1" applyBorder="1" applyAlignment="1">
      <alignment vertical="top" wrapText="1"/>
    </xf>
    <xf numFmtId="0" fontId="3" fillId="33" borderId="23" xfId="0" applyFont="1" applyFill="1" applyBorder="1" applyAlignment="1" applyProtection="1">
      <alignment vertical="top" wrapText="1"/>
      <protection/>
    </xf>
    <xf numFmtId="0" fontId="101" fillId="0" borderId="10" xfId="0" applyFont="1" applyBorder="1" applyAlignment="1">
      <alignment horizontal="left" vertical="top" wrapText="1"/>
    </xf>
    <xf numFmtId="0" fontId="102" fillId="0" borderId="10" xfId="0" applyFont="1" applyBorder="1" applyAlignment="1">
      <alignment horizontal="justify" vertical="top"/>
    </xf>
    <xf numFmtId="0" fontId="103" fillId="33" borderId="26" xfId="0" applyFont="1" applyFill="1" applyBorder="1" applyAlignment="1" applyProtection="1">
      <alignment wrapText="1"/>
      <protection locked="0"/>
    </xf>
    <xf numFmtId="0" fontId="92" fillId="0" borderId="0" xfId="0" applyFont="1" applyAlignment="1" applyProtection="1">
      <alignment horizontal="left" vertical="top" wrapText="1"/>
      <protection/>
    </xf>
    <xf numFmtId="0" fontId="2" fillId="0" borderId="0" xfId="0" applyFont="1" applyFill="1" applyBorder="1" applyAlignment="1" applyProtection="1">
      <alignment vertical="top" wrapText="1"/>
      <protection/>
    </xf>
    <xf numFmtId="0" fontId="2" fillId="33" borderId="11" xfId="0" applyFont="1" applyFill="1" applyBorder="1" applyAlignment="1" applyProtection="1">
      <alignment/>
      <protection locked="0"/>
    </xf>
    <xf numFmtId="15" fontId="2" fillId="33" borderId="11" xfId="0" applyNumberFormat="1" applyFont="1" applyFill="1" applyBorder="1" applyAlignment="1" applyProtection="1">
      <alignment horizontal="left"/>
      <protection/>
    </xf>
    <xf numFmtId="1" fontId="2" fillId="33" borderId="26" xfId="0" applyNumberFormat="1" applyFont="1" applyFill="1" applyBorder="1" applyAlignment="1" applyProtection="1">
      <alignment horizontal="left"/>
      <protection locked="0"/>
    </xf>
    <xf numFmtId="166" fontId="2" fillId="33" borderId="12" xfId="0" applyNumberFormat="1" applyFont="1" applyFill="1" applyBorder="1" applyAlignment="1" applyProtection="1">
      <alignment horizontal="left"/>
      <protection locked="0"/>
    </xf>
    <xf numFmtId="1" fontId="2" fillId="33" borderId="28" xfId="0" applyNumberFormat="1" applyFont="1" applyFill="1" applyBorder="1" applyAlignment="1" applyProtection="1">
      <alignment horizontal="left"/>
      <protection locked="0"/>
    </xf>
    <xf numFmtId="0" fontId="84" fillId="33" borderId="11" xfId="55" applyFill="1" applyBorder="1" applyAlignment="1" applyProtection="1">
      <alignment/>
      <protection locked="0"/>
    </xf>
    <xf numFmtId="1" fontId="2" fillId="33" borderId="11" xfId="0" applyNumberFormat="1" applyFont="1" applyFill="1" applyBorder="1" applyAlignment="1" applyProtection="1">
      <alignment horizontal="left"/>
      <protection locked="0"/>
    </xf>
    <xf numFmtId="0" fontId="14" fillId="33" borderId="29" xfId="0" applyFont="1" applyFill="1" applyBorder="1" applyAlignment="1">
      <alignment vertical="top" wrapText="1"/>
    </xf>
    <xf numFmtId="0" fontId="14" fillId="0" borderId="0" xfId="0" applyFont="1" applyAlignment="1">
      <alignment horizontal="left" vertical="center"/>
    </xf>
    <xf numFmtId="0" fontId="51" fillId="0" borderId="0" xfId="0" applyFont="1" applyAlignment="1">
      <alignment horizontal="left" vertical="center"/>
    </xf>
    <xf numFmtId="0" fontId="51" fillId="0" borderId="0" xfId="0" applyFont="1" applyAlignment="1">
      <alignment/>
    </xf>
    <xf numFmtId="0" fontId="14" fillId="0" borderId="0" xfId="0" applyFont="1" applyAlignment="1">
      <alignment/>
    </xf>
    <xf numFmtId="0" fontId="51" fillId="0" borderId="0" xfId="0" applyFont="1" applyFill="1" applyAlignment="1">
      <alignment/>
    </xf>
    <xf numFmtId="0" fontId="51" fillId="0" borderId="0" xfId="0" applyFont="1" applyAlignment="1">
      <alignment/>
    </xf>
    <xf numFmtId="0" fontId="92" fillId="0" borderId="0" xfId="0" applyFont="1" applyFill="1" applyAlignment="1">
      <alignment horizontal="right" vertical="center"/>
    </xf>
    <xf numFmtId="44" fontId="14" fillId="0" borderId="0" xfId="46" applyFont="1" applyFill="1" applyBorder="1" applyAlignment="1" applyProtection="1">
      <alignment horizontal="left" vertical="top" wrapText="1"/>
      <protection/>
    </xf>
    <xf numFmtId="0" fontId="92" fillId="0" borderId="0" xfId="0" applyFont="1" applyFill="1" applyBorder="1" applyAlignment="1">
      <alignment/>
    </xf>
    <xf numFmtId="44" fontId="103" fillId="0" borderId="0" xfId="46" applyFont="1" applyFill="1" applyBorder="1" applyAlignment="1" applyProtection="1">
      <alignment horizontal="left" vertical="top" wrapText="1"/>
      <protection/>
    </xf>
    <xf numFmtId="0" fontId="92" fillId="0" borderId="0" xfId="0" applyFont="1" applyFill="1" applyBorder="1" applyAlignment="1">
      <alignment horizontal="left" vertical="top" wrapText="1"/>
    </xf>
    <xf numFmtId="0" fontId="91" fillId="0" borderId="0" xfId="0" applyFont="1" applyAlignment="1">
      <alignment horizontal="left" vertical="top" wrapText="1"/>
    </xf>
    <xf numFmtId="0" fontId="31" fillId="0" borderId="30" xfId="0" applyFont="1" applyFill="1" applyBorder="1" applyAlignment="1">
      <alignment horizontal="left" vertical="top" wrapText="1"/>
    </xf>
    <xf numFmtId="0" fontId="31" fillId="0" borderId="30" xfId="0" applyFont="1" applyFill="1" applyBorder="1" applyAlignment="1" applyProtection="1">
      <alignment horizontal="left" vertical="top" wrapText="1"/>
      <protection/>
    </xf>
    <xf numFmtId="0" fontId="31" fillId="0" borderId="30" xfId="0" applyFont="1" applyFill="1" applyBorder="1" applyAlignment="1" applyProtection="1">
      <alignment vertical="top" wrapText="1"/>
      <protection/>
    </xf>
    <xf numFmtId="0" fontId="31" fillId="0" borderId="31" xfId="0" applyFont="1" applyFill="1" applyBorder="1" applyAlignment="1" applyProtection="1">
      <alignment vertical="top" wrapText="1"/>
      <protection/>
    </xf>
    <xf numFmtId="0" fontId="91" fillId="0" borderId="10" xfId="0" applyFont="1" applyFill="1" applyBorder="1" applyAlignment="1">
      <alignment horizontal="left" vertical="top" wrapText="1"/>
    </xf>
    <xf numFmtId="0" fontId="53" fillId="0" borderId="29" xfId="0" applyFont="1" applyFill="1" applyBorder="1" applyAlignment="1" applyProtection="1">
      <alignment horizontal="left" vertical="top" wrapText="1"/>
      <protection/>
    </xf>
    <xf numFmtId="0" fontId="30" fillId="0" borderId="10" xfId="0" applyFont="1" applyBorder="1" applyAlignment="1">
      <alignment horizontal="justify" vertical="top"/>
    </xf>
    <xf numFmtId="0" fontId="14" fillId="0" borderId="24" xfId="0" applyFont="1" applyFill="1" applyBorder="1" applyAlignment="1">
      <alignment vertical="top" wrapText="1"/>
    </xf>
    <xf numFmtId="0" fontId="91" fillId="33" borderId="0" xfId="0" applyFont="1" applyFill="1" applyAlignment="1">
      <alignment horizontal="left" vertical="top" wrapText="1"/>
    </xf>
    <xf numFmtId="0" fontId="0" fillId="0" borderId="0" xfId="0" applyAlignment="1">
      <alignment/>
    </xf>
    <xf numFmtId="0" fontId="101" fillId="33" borderId="23" xfId="0" applyFont="1" applyFill="1" applyBorder="1" applyAlignment="1">
      <alignment horizontal="left" vertical="top" wrapText="1"/>
    </xf>
    <xf numFmtId="0" fontId="0" fillId="0" borderId="0" xfId="0" applyAlignment="1">
      <alignment horizontal="left" vertical="center"/>
    </xf>
    <xf numFmtId="0" fontId="0" fillId="33" borderId="0" xfId="0" applyFill="1" applyAlignment="1">
      <alignment horizontal="left" vertical="top" wrapText="1"/>
    </xf>
    <xf numFmtId="0" fontId="100" fillId="33" borderId="0" xfId="0" applyFont="1" applyFill="1" applyBorder="1" applyAlignment="1" applyProtection="1">
      <alignment vertical="top" wrapText="1"/>
      <protection/>
    </xf>
    <xf numFmtId="43" fontId="3" fillId="0" borderId="0" xfId="42" applyFont="1" applyFill="1" applyBorder="1" applyAlignment="1" applyProtection="1">
      <alignment vertical="top" wrapText="1"/>
      <protection/>
    </xf>
    <xf numFmtId="44" fontId="3" fillId="0" borderId="0" xfId="0" applyNumberFormat="1" applyFont="1" applyFill="1" applyBorder="1" applyAlignment="1" applyProtection="1">
      <alignment vertical="top" wrapText="1"/>
      <protection/>
    </xf>
    <xf numFmtId="0" fontId="92" fillId="0" borderId="0" xfId="0" applyFont="1" applyFill="1" applyAlignment="1">
      <alignment horizontal="left" vertical="top" wrapText="1"/>
    </xf>
    <xf numFmtId="0" fontId="103" fillId="33" borderId="0" xfId="0" applyFont="1" applyFill="1" applyAlignment="1">
      <alignment wrapText="1"/>
    </xf>
    <xf numFmtId="0" fontId="103" fillId="33" borderId="0" xfId="0" applyFont="1" applyFill="1" applyAlignment="1" applyProtection="1">
      <alignment/>
      <protection/>
    </xf>
    <xf numFmtId="0" fontId="103" fillId="33" borderId="0" xfId="0" applyFont="1" applyFill="1" applyAlignment="1" applyProtection="1">
      <alignment wrapText="1"/>
      <protection/>
    </xf>
    <xf numFmtId="0" fontId="14" fillId="33" borderId="10" xfId="0" applyFont="1" applyFill="1" applyBorder="1" applyAlignment="1" applyProtection="1">
      <alignment horizontal="left" vertical="top" wrapText="1"/>
      <protection locked="0"/>
    </xf>
    <xf numFmtId="0" fontId="53" fillId="0" borderId="29" xfId="0" applyFont="1" applyFill="1" applyBorder="1" applyAlignment="1" applyProtection="1">
      <alignment vertical="top" wrapText="1"/>
      <protection/>
    </xf>
    <xf numFmtId="0" fontId="0" fillId="0" borderId="0" xfId="0" applyAlignment="1">
      <alignment/>
    </xf>
    <xf numFmtId="0" fontId="15" fillId="33" borderId="32" xfId="0" applyFont="1" applyFill="1" applyBorder="1" applyAlignment="1" applyProtection="1">
      <alignment vertical="top" wrapText="1"/>
      <protection/>
    </xf>
    <xf numFmtId="0" fontId="15" fillId="33" borderId="32" xfId="0" applyFont="1" applyFill="1" applyBorder="1" applyAlignment="1" applyProtection="1">
      <alignment horizontal="center" vertical="top" wrapText="1"/>
      <protection/>
    </xf>
    <xf numFmtId="0" fontId="31" fillId="10" borderId="17" xfId="0" applyFont="1" applyFill="1" applyBorder="1" applyAlignment="1" applyProtection="1">
      <alignment horizontal="left" vertical="top" wrapText="1"/>
      <protection/>
    </xf>
    <xf numFmtId="0" fontId="31" fillId="0" borderId="33" xfId="0" applyFont="1" applyFill="1" applyBorder="1" applyAlignment="1" applyProtection="1">
      <alignment horizontal="left" vertical="top" wrapText="1"/>
      <protection/>
    </xf>
    <xf numFmtId="0" fontId="31" fillId="10" borderId="16" xfId="0" applyFont="1" applyFill="1" applyBorder="1" applyAlignment="1" applyProtection="1">
      <alignment horizontal="left" vertical="top" wrapText="1"/>
      <protection/>
    </xf>
    <xf numFmtId="0" fontId="104" fillId="0" borderId="0" xfId="0" applyFont="1" applyAlignment="1">
      <alignment horizontal="left" vertical="top"/>
    </xf>
    <xf numFmtId="0" fontId="31" fillId="10" borderId="17" xfId="0" applyFont="1" applyFill="1" applyBorder="1" applyAlignment="1" applyProtection="1">
      <alignment vertical="top" wrapText="1"/>
      <protection/>
    </xf>
    <xf numFmtId="0" fontId="31" fillId="10" borderId="16" xfId="0" applyFont="1" applyFill="1" applyBorder="1" applyAlignment="1" applyProtection="1">
      <alignment vertical="top" wrapText="1"/>
      <protection/>
    </xf>
    <xf numFmtId="0" fontId="104" fillId="0" borderId="0" xfId="0" applyFont="1" applyAlignment="1">
      <alignment/>
    </xf>
    <xf numFmtId="0" fontId="31" fillId="0" borderId="30" xfId="0" applyFont="1" applyBorder="1" applyAlignment="1">
      <alignment vertical="top" wrapText="1"/>
    </xf>
    <xf numFmtId="0" fontId="31" fillId="0" borderId="29" xfId="0" applyFont="1" applyBorder="1" applyAlignment="1">
      <alignment vertical="top" wrapText="1"/>
    </xf>
    <xf numFmtId="0" fontId="14" fillId="33" borderId="34" xfId="0" applyFont="1" applyFill="1" applyBorder="1" applyAlignment="1" applyProtection="1">
      <alignment vertical="top" wrapText="1"/>
      <protection/>
    </xf>
    <xf numFmtId="0" fontId="14" fillId="33" borderId="31" xfId="0" applyFont="1" applyFill="1" applyBorder="1" applyAlignment="1" applyProtection="1">
      <alignment vertical="top" wrapText="1"/>
      <protection/>
    </xf>
    <xf numFmtId="0" fontId="14" fillId="33" borderId="35" xfId="0" applyFont="1" applyFill="1" applyBorder="1" applyAlignment="1" applyProtection="1">
      <alignment vertical="top" wrapText="1"/>
      <protection/>
    </xf>
    <xf numFmtId="0" fontId="0" fillId="0" borderId="0" xfId="0" applyAlignment="1" applyProtection="1">
      <alignment/>
      <protection/>
    </xf>
    <xf numFmtId="0" fontId="105" fillId="10" borderId="22" xfId="0" applyFont="1" applyFill="1" applyBorder="1" applyAlignment="1">
      <alignment vertical="top" wrapText="1"/>
    </xf>
    <xf numFmtId="0" fontId="105" fillId="10" borderId="23" xfId="0" applyFont="1" applyFill="1" applyBorder="1" applyAlignment="1">
      <alignment vertical="top" wrapText="1"/>
    </xf>
    <xf numFmtId="0" fontId="84" fillId="10" borderId="19" xfId="55" applyFill="1" applyBorder="1" applyAlignment="1" applyProtection="1">
      <alignment vertical="top" wrapText="1"/>
      <protection/>
    </xf>
    <xf numFmtId="0" fontId="84" fillId="10" borderId="20" xfId="55" applyFill="1" applyBorder="1" applyAlignment="1" applyProtection="1">
      <alignment vertical="top" wrapText="1"/>
      <protection/>
    </xf>
    <xf numFmtId="0" fontId="0" fillId="4" borderId="10" xfId="0" applyFill="1" applyBorder="1" applyAlignment="1" applyProtection="1">
      <alignment/>
      <protection/>
    </xf>
    <xf numFmtId="0" fontId="0" fillId="31" borderId="10" xfId="0" applyFill="1" applyBorder="1" applyAlignment="1" applyProtection="1">
      <alignment/>
      <protection locked="0"/>
    </xf>
    <xf numFmtId="0" fontId="0" fillId="0" borderId="15" xfId="0" applyBorder="1" applyAlignment="1" applyProtection="1">
      <alignment/>
      <protection/>
    </xf>
    <xf numFmtId="0" fontId="106" fillId="6" borderId="36" xfId="0" applyFont="1" applyFill="1" applyBorder="1" applyAlignment="1" applyProtection="1">
      <alignment horizontal="left" vertical="center" wrapText="1"/>
      <protection/>
    </xf>
    <xf numFmtId="0" fontId="106" fillId="6" borderId="29" xfId="0" applyFont="1" applyFill="1" applyBorder="1" applyAlignment="1" applyProtection="1">
      <alignment horizontal="left" vertical="center" wrapText="1"/>
      <protection/>
    </xf>
    <xf numFmtId="0" fontId="106" fillId="6" borderId="37" xfId="0" applyFont="1" applyFill="1" applyBorder="1" applyAlignment="1" applyProtection="1">
      <alignment horizontal="left" vertical="center" wrapText="1"/>
      <protection/>
    </xf>
    <xf numFmtId="0" fontId="107" fillId="0" borderId="38" xfId="0" applyFont="1" applyBorder="1" applyAlignment="1" applyProtection="1">
      <alignment horizontal="left" vertical="center"/>
      <protection/>
    </xf>
    <xf numFmtId="0" fontId="87" fillId="31" borderId="29" xfId="58" applyFont="1" applyBorder="1" applyAlignment="1" applyProtection="1">
      <alignment horizontal="center" vertical="center"/>
      <protection locked="0"/>
    </xf>
    <xf numFmtId="0" fontId="108" fillId="31" borderId="29" xfId="58" applyFont="1" applyBorder="1" applyAlignment="1" applyProtection="1">
      <alignment horizontal="center" vertical="center"/>
      <protection locked="0"/>
    </xf>
    <xf numFmtId="0" fontId="108" fillId="31" borderId="39" xfId="58" applyFont="1" applyBorder="1" applyAlignment="1" applyProtection="1">
      <alignment horizontal="center" vertical="center"/>
      <protection locked="0"/>
    </xf>
    <xf numFmtId="0" fontId="107" fillId="0" borderId="40" xfId="0" applyFont="1" applyBorder="1" applyAlignment="1" applyProtection="1">
      <alignment horizontal="left" vertical="center"/>
      <protection/>
    </xf>
    <xf numFmtId="0" fontId="87" fillId="35" borderId="29" xfId="58" applyFont="1" applyFill="1" applyBorder="1" applyAlignment="1" applyProtection="1">
      <alignment horizontal="center" vertical="center"/>
      <protection locked="0"/>
    </xf>
    <xf numFmtId="0" fontId="108" fillId="35" borderId="29" xfId="58" applyFont="1" applyFill="1" applyBorder="1" applyAlignment="1" applyProtection="1">
      <alignment horizontal="center" vertical="center"/>
      <protection locked="0"/>
    </xf>
    <xf numFmtId="0" fontId="108" fillId="35" borderId="39" xfId="58" applyFont="1" applyFill="1" applyBorder="1" applyAlignment="1" applyProtection="1">
      <alignment horizontal="center" vertical="center"/>
      <protection locked="0"/>
    </xf>
    <xf numFmtId="0" fontId="109" fillId="0" borderId="29" xfId="0" applyFont="1" applyBorder="1" applyAlignment="1" applyProtection="1">
      <alignment horizontal="left" vertical="center"/>
      <protection/>
    </xf>
    <xf numFmtId="10" fontId="108" fillId="31" borderId="29" xfId="58" applyNumberFormat="1" applyFont="1" applyBorder="1" applyAlignment="1" applyProtection="1">
      <alignment horizontal="center" vertical="center"/>
      <protection locked="0"/>
    </xf>
    <xf numFmtId="10" fontId="108" fillId="31" borderId="39" xfId="58" applyNumberFormat="1" applyFont="1" applyBorder="1" applyAlignment="1" applyProtection="1">
      <alignment horizontal="center" vertical="center"/>
      <protection locked="0"/>
    </xf>
    <xf numFmtId="0" fontId="109" fillId="0" borderId="36" xfId="0" applyFont="1" applyBorder="1" applyAlignment="1" applyProtection="1">
      <alignment horizontal="left" vertical="center"/>
      <protection/>
    </xf>
    <xf numFmtId="10" fontId="108" fillId="35" borderId="29" xfId="58" applyNumberFormat="1" applyFont="1" applyFill="1" applyBorder="1" applyAlignment="1" applyProtection="1">
      <alignment horizontal="center" vertical="center"/>
      <protection locked="0"/>
    </xf>
    <xf numFmtId="10" fontId="108" fillId="35" borderId="39" xfId="58"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Alignment="1" applyProtection="1">
      <alignment/>
      <protection locked="0"/>
    </xf>
    <xf numFmtId="0" fontId="106" fillId="6" borderId="41" xfId="0" applyFont="1" applyFill="1" applyBorder="1" applyAlignment="1" applyProtection="1">
      <alignment horizontal="center" vertical="center" wrapText="1"/>
      <protection/>
    </xf>
    <xf numFmtId="0" fontId="106" fillId="6" borderId="42" xfId="0" applyFont="1" applyFill="1" applyBorder="1" applyAlignment="1" applyProtection="1">
      <alignment horizontal="center" vertical="center" wrapText="1"/>
      <protection/>
    </xf>
    <xf numFmtId="0" fontId="107" fillId="0" borderId="29" xfId="0" applyFont="1" applyFill="1" applyBorder="1" applyAlignment="1" applyProtection="1">
      <alignment vertical="center" wrapText="1"/>
      <protection/>
    </xf>
    <xf numFmtId="0" fontId="87" fillId="31" borderId="29" xfId="58" applyBorder="1" applyAlignment="1" applyProtection="1">
      <alignment wrapText="1"/>
      <protection locked="0"/>
    </xf>
    <xf numFmtId="0" fontId="87" fillId="35" borderId="29" xfId="58" applyFill="1" applyBorder="1" applyAlignment="1" applyProtection="1">
      <alignment wrapText="1"/>
      <protection locked="0"/>
    </xf>
    <xf numFmtId="0" fontId="58" fillId="33" borderId="29" xfId="0" applyFont="1" applyFill="1" applyBorder="1" applyAlignment="1" applyProtection="1">
      <alignment vertical="center" wrapText="1"/>
      <protection/>
    </xf>
    <xf numFmtId="10" fontId="87" fillId="31" borderId="29" xfId="58" applyNumberFormat="1" applyBorder="1" applyAlignment="1" applyProtection="1">
      <alignment horizontal="center" vertical="center" wrapText="1"/>
      <protection locked="0"/>
    </xf>
    <xf numFmtId="10" fontId="87" fillId="35" borderId="29" xfId="58" applyNumberFormat="1" applyFill="1" applyBorder="1" applyAlignment="1" applyProtection="1">
      <alignment horizontal="center" vertical="center" wrapText="1"/>
      <protection locked="0"/>
    </xf>
    <xf numFmtId="0" fontId="106" fillId="6" borderId="29" xfId="0" applyFont="1" applyFill="1" applyBorder="1" applyAlignment="1" applyProtection="1">
      <alignment horizontal="center" vertical="center" wrapText="1"/>
      <protection/>
    </xf>
    <xf numFmtId="0" fontId="106" fillId="6" borderId="39" xfId="0" applyFont="1" applyFill="1" applyBorder="1" applyAlignment="1" applyProtection="1">
      <alignment horizontal="center" vertical="center" wrapText="1"/>
      <protection/>
    </xf>
    <xf numFmtId="0" fontId="110" fillId="31" borderId="43" xfId="58" applyFont="1" applyBorder="1" applyAlignment="1" applyProtection="1">
      <alignment vertical="center" wrapText="1"/>
      <protection locked="0"/>
    </xf>
    <xf numFmtId="0" fontId="110" fillId="31" borderId="29" xfId="58" applyFont="1" applyBorder="1" applyAlignment="1" applyProtection="1">
      <alignment horizontal="center" vertical="center"/>
      <protection locked="0"/>
    </xf>
    <xf numFmtId="0" fontId="110" fillId="31" borderId="39" xfId="58" applyFont="1" applyBorder="1" applyAlignment="1" applyProtection="1">
      <alignment horizontal="center" vertical="center"/>
      <protection locked="0"/>
    </xf>
    <xf numFmtId="0" fontId="110" fillId="35" borderId="29" xfId="58" applyFont="1" applyFill="1" applyBorder="1" applyAlignment="1" applyProtection="1">
      <alignment horizontal="center" vertical="center"/>
      <protection locked="0"/>
    </xf>
    <xf numFmtId="0" fontId="110" fillId="35" borderId="43" xfId="58" applyFont="1" applyFill="1" applyBorder="1" applyAlignment="1" applyProtection="1">
      <alignment vertical="center" wrapText="1"/>
      <protection locked="0"/>
    </xf>
    <xf numFmtId="0" fontId="110" fillId="35" borderId="39" xfId="58" applyFont="1" applyFill="1" applyBorder="1" applyAlignment="1" applyProtection="1">
      <alignment horizontal="center" vertical="center"/>
      <protection locked="0"/>
    </xf>
    <xf numFmtId="0" fontId="110" fillId="31" borderId="39" xfId="58" applyFont="1" applyBorder="1" applyAlignment="1" applyProtection="1">
      <alignment vertical="center"/>
      <protection locked="0"/>
    </xf>
    <xf numFmtId="0" fontId="110" fillId="35" borderId="39" xfId="58" applyFont="1" applyFill="1" applyBorder="1" applyAlignment="1" applyProtection="1">
      <alignment vertical="center"/>
      <protection locked="0"/>
    </xf>
    <xf numFmtId="0" fontId="110" fillId="31" borderId="44" xfId="58" applyFont="1" applyBorder="1" applyAlignment="1" applyProtection="1">
      <alignment vertical="center"/>
      <protection locked="0"/>
    </xf>
    <xf numFmtId="0" fontId="110" fillId="35" borderId="44" xfId="58"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Alignment="1" applyProtection="1">
      <alignment/>
      <protection/>
    </xf>
    <xf numFmtId="0" fontId="106" fillId="6" borderId="41" xfId="0" applyFont="1" applyFill="1" applyBorder="1" applyAlignment="1" applyProtection="1">
      <alignment horizontal="center" vertical="center"/>
      <protection/>
    </xf>
    <xf numFmtId="0" fontId="106" fillId="6" borderId="37" xfId="0" applyFont="1" applyFill="1" applyBorder="1" applyAlignment="1" applyProtection="1">
      <alignment horizontal="center" vertical="center"/>
      <protection/>
    </xf>
    <xf numFmtId="0" fontId="87" fillId="31" borderId="29" xfId="58" applyBorder="1" applyAlignment="1" applyProtection="1">
      <alignment horizontal="center" vertical="center"/>
      <protection locked="0"/>
    </xf>
    <xf numFmtId="10" fontId="87" fillId="31" borderId="29" xfId="58" applyNumberFormat="1" applyBorder="1" applyAlignment="1" applyProtection="1">
      <alignment horizontal="center" vertical="center"/>
      <protection locked="0"/>
    </xf>
    <xf numFmtId="0" fontId="87" fillId="35" borderId="29" xfId="58" applyFill="1" applyBorder="1" applyAlignment="1" applyProtection="1">
      <alignment horizontal="center" vertical="center"/>
      <protection locked="0"/>
    </xf>
    <xf numFmtId="10" fontId="87" fillId="35" borderId="29" xfId="58" applyNumberFormat="1" applyFill="1" applyBorder="1" applyAlignment="1" applyProtection="1">
      <alignment horizontal="center" vertical="center"/>
      <protection locked="0"/>
    </xf>
    <xf numFmtId="0" fontId="106" fillId="6" borderId="45" xfId="0" applyFont="1" applyFill="1" applyBorder="1" applyAlignment="1" applyProtection="1">
      <alignment horizontal="center" vertical="center" wrapText="1"/>
      <protection/>
    </xf>
    <xf numFmtId="0" fontId="87" fillId="31" borderId="29" xfId="58" applyBorder="1" applyAlignment="1" applyProtection="1">
      <alignment/>
      <protection locked="0"/>
    </xf>
    <xf numFmtId="0" fontId="110" fillId="31" borderId="46" xfId="58" applyFont="1" applyBorder="1" applyAlignment="1" applyProtection="1">
      <alignment vertical="center" wrapText="1"/>
      <protection locked="0"/>
    </xf>
    <xf numFmtId="0" fontId="110" fillId="31" borderId="47" xfId="58" applyFont="1" applyBorder="1" applyAlignment="1" applyProtection="1">
      <alignment horizontal="center" vertical="center"/>
      <protection locked="0"/>
    </xf>
    <xf numFmtId="0" fontId="87" fillId="35" borderId="29" xfId="58" applyFill="1" applyBorder="1" applyAlignment="1" applyProtection="1">
      <alignment/>
      <protection locked="0"/>
    </xf>
    <xf numFmtId="0" fontId="110" fillId="35" borderId="46" xfId="58" applyFont="1" applyFill="1" applyBorder="1" applyAlignment="1" applyProtection="1">
      <alignment vertical="center" wrapText="1"/>
      <protection locked="0"/>
    </xf>
    <xf numFmtId="0" fontId="110" fillId="35" borderId="47" xfId="58"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106" fillId="6" borderId="30" xfId="0" applyFont="1" applyFill="1" applyBorder="1" applyAlignment="1" applyProtection="1">
      <alignment horizontal="center" vertical="center" wrapText="1"/>
      <protection/>
    </xf>
    <xf numFmtId="0" fontId="106" fillId="6" borderId="48" xfId="0" applyFont="1" applyFill="1" applyBorder="1" applyAlignment="1" applyProtection="1">
      <alignment horizontal="center" vertical="center"/>
      <protection/>
    </xf>
    <xf numFmtId="0" fontId="87" fillId="31" borderId="29" xfId="58" applyBorder="1" applyAlignment="1" applyProtection="1">
      <alignment vertical="center" wrapText="1"/>
      <protection locked="0"/>
    </xf>
    <xf numFmtId="0" fontId="87" fillId="31" borderId="43" xfId="58" applyBorder="1" applyAlignment="1" applyProtection="1">
      <alignment vertical="center" wrapText="1"/>
      <protection locked="0"/>
    </xf>
    <xf numFmtId="0" fontId="87" fillId="35" borderId="29" xfId="58" applyFill="1" applyBorder="1" applyAlignment="1" applyProtection="1">
      <alignment vertical="center" wrapText="1"/>
      <protection locked="0"/>
    </xf>
    <xf numFmtId="0" fontId="87" fillId="35" borderId="43" xfId="58" applyFill="1" applyBorder="1" applyAlignment="1" applyProtection="1">
      <alignment vertical="center" wrapText="1"/>
      <protection locked="0"/>
    </xf>
    <xf numFmtId="0" fontId="87" fillId="31" borderId="39" xfId="58" applyBorder="1" applyAlignment="1" applyProtection="1">
      <alignment horizontal="center" vertical="center"/>
      <protection locked="0"/>
    </xf>
    <xf numFmtId="0" fontId="87" fillId="35" borderId="39" xfId="58"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106" fillId="6" borderId="42" xfId="0" applyFont="1" applyFill="1" applyBorder="1" applyAlignment="1" applyProtection="1">
      <alignment horizontal="center" vertical="center"/>
      <protection/>
    </xf>
    <xf numFmtId="0" fontId="87" fillId="31" borderId="39" xfId="58" applyBorder="1" applyAlignment="1" applyProtection="1">
      <alignment vertical="center" wrapText="1"/>
      <protection locked="0"/>
    </xf>
    <xf numFmtId="0" fontId="87" fillId="35" borderId="39" xfId="58" applyFill="1" applyBorder="1" applyAlignment="1" applyProtection="1">
      <alignment vertical="center" wrapText="1"/>
      <protection locked="0"/>
    </xf>
    <xf numFmtId="0" fontId="106" fillId="6" borderId="38" xfId="0" applyFont="1" applyFill="1" applyBorder="1" applyAlignment="1" applyProtection="1">
      <alignment horizontal="center" vertical="center" wrapText="1"/>
      <protection/>
    </xf>
    <xf numFmtId="0" fontId="87" fillId="31" borderId="49" xfId="58" applyBorder="1" applyAlignment="1" applyProtection="1">
      <alignment/>
      <protection locked="0"/>
    </xf>
    <xf numFmtId="10" fontId="87" fillId="31" borderId="45" xfId="58" applyNumberFormat="1" applyBorder="1" applyAlignment="1" applyProtection="1">
      <alignment horizontal="center" vertical="center"/>
      <protection locked="0"/>
    </xf>
    <xf numFmtId="0" fontId="87" fillId="35" borderId="49" xfId="58" applyFill="1" applyBorder="1" applyAlignment="1" applyProtection="1">
      <alignment/>
      <protection locked="0"/>
    </xf>
    <xf numFmtId="10" fontId="87" fillId="35" borderId="45" xfId="58" applyNumberFormat="1" applyFill="1" applyBorder="1" applyAlignment="1" applyProtection="1">
      <alignment horizontal="center" vertical="center"/>
      <protection locked="0"/>
    </xf>
    <xf numFmtId="0" fontId="106" fillId="6" borderId="46" xfId="0" applyFont="1" applyFill="1" applyBorder="1" applyAlignment="1" applyProtection="1">
      <alignment horizontal="center" vertical="center"/>
      <protection/>
    </xf>
    <xf numFmtId="0" fontId="106" fillId="6" borderId="29" xfId="0" applyFont="1" applyFill="1" applyBorder="1" applyAlignment="1" applyProtection="1">
      <alignment horizontal="center" wrapText="1"/>
      <protection/>
    </xf>
    <xf numFmtId="0" fontId="106" fillId="6" borderId="39" xfId="0" applyFont="1" applyFill="1" applyBorder="1" applyAlignment="1" applyProtection="1">
      <alignment horizontal="center" wrapText="1"/>
      <protection/>
    </xf>
    <xf numFmtId="0" fontId="106" fillId="6" borderId="36" xfId="0" applyFont="1" applyFill="1" applyBorder="1" applyAlignment="1" applyProtection="1">
      <alignment horizontal="center" wrapText="1"/>
      <protection/>
    </xf>
    <xf numFmtId="0" fontId="110" fillId="31" borderId="29" xfId="58" applyFont="1" applyBorder="1" applyAlignment="1" applyProtection="1">
      <alignment horizontal="center" vertical="center" wrapText="1"/>
      <protection locked="0"/>
    </xf>
    <xf numFmtId="0" fontId="110" fillId="35" borderId="29" xfId="58" applyFont="1" applyFill="1" applyBorder="1" applyAlignment="1" applyProtection="1">
      <alignment horizontal="center" vertical="center" wrapText="1"/>
      <protection locked="0"/>
    </xf>
    <xf numFmtId="0" fontId="87" fillId="31" borderId="46" xfId="58" applyBorder="1" applyAlignment="1" applyProtection="1">
      <alignment vertical="center"/>
      <protection locked="0"/>
    </xf>
    <xf numFmtId="0" fontId="87" fillId="35" borderId="36" xfId="58" applyFill="1" applyBorder="1" applyAlignment="1" applyProtection="1">
      <alignment vertical="center"/>
      <protection locked="0"/>
    </xf>
    <xf numFmtId="0" fontId="87" fillId="31" borderId="0" xfId="58" applyAlignment="1" applyProtection="1">
      <alignment/>
      <protection/>
    </xf>
    <xf numFmtId="0" fontId="80" fillId="29" borderId="0" xfId="50" applyAlignment="1" applyProtection="1">
      <alignment/>
      <protection/>
    </xf>
    <xf numFmtId="0" fontId="76" fillId="26" borderId="0" xfId="39" applyAlignment="1" applyProtection="1">
      <alignment/>
      <protection/>
    </xf>
    <xf numFmtId="0" fontId="0" fillId="0" borderId="0" xfId="0" applyAlignment="1" applyProtection="1">
      <alignment wrapText="1"/>
      <protection/>
    </xf>
    <xf numFmtId="0" fontId="0" fillId="0" borderId="0" xfId="0" applyAlignment="1">
      <alignment vertical="center" wrapText="1"/>
    </xf>
    <xf numFmtId="0" fontId="2" fillId="10" borderId="17" xfId="0" applyFont="1" applyFill="1" applyBorder="1" applyAlignment="1" applyProtection="1">
      <alignment horizontal="left" vertical="center" wrapText="1"/>
      <protection/>
    </xf>
    <xf numFmtId="0" fontId="2" fillId="10" borderId="0"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16" xfId="0" applyFont="1" applyFill="1" applyBorder="1" applyAlignment="1" applyProtection="1">
      <alignment vertical="top" wrapText="1"/>
      <protection/>
    </xf>
    <xf numFmtId="167" fontId="92" fillId="0" borderId="0" xfId="42" applyNumberFormat="1" applyFont="1" applyAlignment="1">
      <alignment/>
    </xf>
    <xf numFmtId="0" fontId="0" fillId="0" borderId="0" xfId="0" applyAlignment="1">
      <alignment/>
    </xf>
    <xf numFmtId="0" fontId="0" fillId="0" borderId="0" xfId="0" applyAlignment="1">
      <alignment horizontal="left" vertical="center"/>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horizontal="right"/>
      <protection/>
    </xf>
    <xf numFmtId="0" fontId="2" fillId="10" borderId="19" xfId="0" applyFont="1" applyFill="1" applyBorder="1" applyAlignment="1" applyProtection="1">
      <alignment horizontal="left" vertical="center"/>
      <protection/>
    </xf>
    <xf numFmtId="0" fontId="14" fillId="33" borderId="50" xfId="0" applyFont="1" applyFill="1" applyBorder="1" applyAlignment="1" applyProtection="1">
      <alignment horizontal="left" vertical="top" wrapText="1"/>
      <protection/>
    </xf>
    <xf numFmtId="0" fontId="97" fillId="0" borderId="10" xfId="0" applyFont="1" applyFill="1" applyBorder="1" applyAlignment="1">
      <alignment horizontal="left" vertical="top" wrapText="1"/>
    </xf>
    <xf numFmtId="0" fontId="101" fillId="0" borderId="32" xfId="0" applyFont="1" applyBorder="1" applyAlignment="1">
      <alignment horizontal="left" vertical="top" wrapText="1"/>
    </xf>
    <xf numFmtId="0" fontId="101" fillId="0" borderId="24" xfId="0" applyFont="1" applyBorder="1" applyAlignment="1">
      <alignment vertical="top" wrapText="1"/>
    </xf>
    <xf numFmtId="0" fontId="92" fillId="33" borderId="29" xfId="0" applyFont="1" applyFill="1" applyBorder="1" applyAlignment="1">
      <alignment horizontal="left" vertical="top" wrapText="1"/>
    </xf>
    <xf numFmtId="0" fontId="12" fillId="10" borderId="0" xfId="0" applyFont="1" applyFill="1" applyBorder="1" applyAlignment="1" applyProtection="1">
      <alignment horizontal="left" vertical="center"/>
      <protection/>
    </xf>
    <xf numFmtId="0" fontId="0" fillId="0" borderId="0" xfId="0" applyFill="1" applyAlignment="1">
      <alignment/>
    </xf>
    <xf numFmtId="0" fontId="92" fillId="25" borderId="29" xfId="0" applyFont="1" applyFill="1" applyBorder="1" applyAlignment="1">
      <alignment horizontal="left" vertical="top" wrapText="1"/>
    </xf>
    <xf numFmtId="0" fontId="2" fillId="25" borderId="29" xfId="0" applyFont="1" applyFill="1" applyBorder="1" applyAlignment="1" applyProtection="1">
      <alignment horizontal="left" vertical="top" wrapText="1"/>
      <protection/>
    </xf>
    <xf numFmtId="0" fontId="14" fillId="0" borderId="38" xfId="0" applyFont="1" applyBorder="1" applyAlignment="1">
      <alignment horizontal="left" vertical="top" wrapText="1"/>
    </xf>
    <xf numFmtId="0" fontId="92" fillId="33" borderId="29" xfId="0" applyFont="1" applyFill="1" applyBorder="1" applyAlignment="1">
      <alignment vertical="top" wrapText="1"/>
    </xf>
    <xf numFmtId="0" fontId="90" fillId="0" borderId="29" xfId="0" applyFont="1" applyBorder="1" applyAlignment="1">
      <alignment horizontal="right" vertical="top"/>
    </xf>
    <xf numFmtId="0" fontId="15" fillId="33" borderId="29" xfId="0" applyFont="1" applyFill="1" applyBorder="1" applyAlignment="1" applyProtection="1">
      <alignment horizontal="left" vertical="top" wrapText="1"/>
      <protection/>
    </xf>
    <xf numFmtId="0" fontId="14" fillId="33" borderId="37" xfId="0" applyFont="1" applyFill="1" applyBorder="1" applyAlignment="1" applyProtection="1">
      <alignment horizontal="left" vertical="top" wrapText="1"/>
      <protection/>
    </xf>
    <xf numFmtId="0" fontId="14" fillId="33" borderId="39" xfId="0" applyFont="1" applyFill="1" applyBorder="1" applyAlignment="1">
      <alignment vertical="top" wrapText="1"/>
    </xf>
    <xf numFmtId="0" fontId="14" fillId="10" borderId="0" xfId="0" applyFont="1" applyFill="1" applyBorder="1" applyAlignment="1" applyProtection="1">
      <alignment horizontal="right"/>
      <protection/>
    </xf>
    <xf numFmtId="0" fontId="51" fillId="10" borderId="0" xfId="0" applyFont="1" applyFill="1" applyBorder="1" applyAlignment="1">
      <alignment/>
    </xf>
    <xf numFmtId="0" fontId="14" fillId="25" borderId="29" xfId="0" applyFont="1" applyFill="1" applyBorder="1" applyAlignment="1" applyProtection="1">
      <alignment horizontal="left" vertical="top" wrapText="1"/>
      <protection/>
    </xf>
    <xf numFmtId="0" fontId="3" fillId="25" borderId="37" xfId="0" applyFont="1" applyFill="1" applyBorder="1" applyAlignment="1" applyProtection="1">
      <alignment horizontal="left" vertical="top" wrapText="1"/>
      <protection/>
    </xf>
    <xf numFmtId="0" fontId="14" fillId="25" borderId="39" xfId="0" applyFont="1" applyFill="1" applyBorder="1" applyAlignment="1" applyProtection="1">
      <alignment horizontal="left" vertical="top" wrapText="1"/>
      <protection/>
    </xf>
    <xf numFmtId="0" fontId="15" fillId="25" borderId="39" xfId="0" applyFont="1" applyFill="1" applyBorder="1" applyAlignment="1" applyProtection="1">
      <alignment horizontal="left" vertical="top" wrapText="1"/>
      <protection/>
    </xf>
    <xf numFmtId="0" fontId="15" fillId="33" borderId="31" xfId="0" applyFont="1" applyFill="1" applyBorder="1" applyAlignment="1">
      <alignment vertical="top" wrapText="1"/>
    </xf>
    <xf numFmtId="0" fontId="15" fillId="33" borderId="14" xfId="0" applyFont="1" applyFill="1" applyBorder="1" applyAlignment="1" applyProtection="1">
      <alignment horizontal="left" vertical="top" wrapText="1"/>
      <protection/>
    </xf>
    <xf numFmtId="0" fontId="14" fillId="33" borderId="51" xfId="0" applyFont="1" applyFill="1" applyBorder="1" applyAlignment="1" applyProtection="1">
      <alignment horizontal="left" vertical="top" wrapText="1"/>
      <protection/>
    </xf>
    <xf numFmtId="0" fontId="14" fillId="33" borderId="52" xfId="0" applyFont="1" applyFill="1" applyBorder="1" applyAlignment="1" applyProtection="1">
      <alignment horizontal="left" vertical="top" wrapText="1"/>
      <protection/>
    </xf>
    <xf numFmtId="0" fontId="51" fillId="0" borderId="0" xfId="0" applyFont="1" applyAlignment="1">
      <alignment horizontal="left" vertical="top"/>
    </xf>
    <xf numFmtId="0" fontId="101" fillId="0" borderId="10" xfId="0" applyFont="1" applyFill="1" applyBorder="1" applyAlignment="1" applyProtection="1">
      <alignment horizontal="left" vertical="top" wrapText="1"/>
      <protection/>
    </xf>
    <xf numFmtId="0" fontId="101" fillId="0" borderId="10" xfId="0" applyFont="1" applyBorder="1" applyAlignment="1">
      <alignment horizontal="justify" vertical="top" wrapText="1"/>
    </xf>
    <xf numFmtId="0" fontId="5" fillId="33" borderId="10" xfId="0" applyFont="1" applyFill="1" applyBorder="1" applyAlignment="1" applyProtection="1">
      <alignment horizontal="left" vertical="top" wrapText="1"/>
      <protection locked="0"/>
    </xf>
    <xf numFmtId="0" fontId="15" fillId="10" borderId="0" xfId="0" applyFont="1" applyFill="1" applyBorder="1" applyAlignment="1" applyProtection="1">
      <alignment/>
      <protection/>
    </xf>
    <xf numFmtId="0" fontId="14" fillId="33" borderId="26" xfId="0" applyFont="1" applyFill="1" applyBorder="1" applyAlignment="1" applyProtection="1">
      <alignment horizontal="left" vertical="top" wrapText="1"/>
      <protection/>
    </xf>
    <xf numFmtId="0" fontId="14" fillId="33" borderId="11" xfId="0" applyFont="1" applyFill="1" applyBorder="1" applyAlignment="1" applyProtection="1">
      <alignment horizontal="left" vertical="top" wrapText="1"/>
      <protection/>
    </xf>
    <xf numFmtId="0" fontId="14" fillId="33" borderId="12" xfId="0" applyFont="1" applyFill="1" applyBorder="1" applyAlignment="1" applyProtection="1">
      <alignment horizontal="left" vertical="top" wrapText="1"/>
      <protection/>
    </xf>
    <xf numFmtId="0" fontId="2" fillId="10" borderId="19" xfId="0" applyFont="1" applyFill="1" applyBorder="1" applyAlignment="1" applyProtection="1">
      <alignment vertical="top" wrapText="1"/>
      <protection/>
    </xf>
    <xf numFmtId="0" fontId="14" fillId="10" borderId="0" xfId="0" applyFont="1" applyFill="1" applyBorder="1" applyAlignment="1" applyProtection="1">
      <alignment horizontal="left" vertical="center"/>
      <protection/>
    </xf>
    <xf numFmtId="0" fontId="15" fillId="10" borderId="19" xfId="0" applyFont="1" applyFill="1" applyBorder="1" applyAlignment="1" applyProtection="1">
      <alignment/>
      <protection/>
    </xf>
    <xf numFmtId="0" fontId="51" fillId="10" borderId="19" xfId="0" applyFont="1" applyFill="1" applyBorder="1" applyAlignment="1">
      <alignment/>
    </xf>
    <xf numFmtId="0" fontId="11" fillId="10" borderId="0" xfId="0" applyFont="1" applyFill="1" applyBorder="1" applyAlignment="1" applyProtection="1">
      <alignment/>
      <protection/>
    </xf>
    <xf numFmtId="0" fontId="51" fillId="10" borderId="0" xfId="0" applyFont="1" applyFill="1" applyAlignment="1">
      <alignment/>
    </xf>
    <xf numFmtId="0" fontId="14" fillId="10" borderId="0" xfId="0" applyFont="1" applyFill="1" applyBorder="1" applyAlignment="1" applyProtection="1">
      <alignment horizontal="right" vertical="center"/>
      <protection/>
    </xf>
    <xf numFmtId="0" fontId="14" fillId="0" borderId="20" xfId="0" applyFont="1" applyFill="1" applyBorder="1" applyAlignment="1">
      <alignment vertical="top" wrapText="1"/>
    </xf>
    <xf numFmtId="0" fontId="14" fillId="0" borderId="16" xfId="0" applyFont="1" applyFill="1" applyBorder="1" applyAlignment="1">
      <alignment horizontal="left" vertical="top" wrapText="1"/>
    </xf>
    <xf numFmtId="0" fontId="14" fillId="0" borderId="25" xfId="0" applyFont="1" applyFill="1" applyBorder="1" applyAlignment="1">
      <alignment vertical="top" wrapText="1"/>
    </xf>
    <xf numFmtId="1" fontId="2" fillId="33" borderId="10" xfId="0" applyNumberFormat="1" applyFont="1" applyFill="1" applyBorder="1" applyAlignment="1" applyProtection="1">
      <alignment horizontal="left" wrapText="1"/>
      <protection locked="0"/>
    </xf>
    <xf numFmtId="0" fontId="30" fillId="0" borderId="10" xfId="0" applyFont="1" applyFill="1" applyBorder="1" applyAlignment="1" applyProtection="1">
      <alignment horizontal="left" vertical="top" wrapText="1"/>
      <protection/>
    </xf>
    <xf numFmtId="0" fontId="101" fillId="0" borderId="32" xfId="0" applyFont="1" applyFill="1" applyBorder="1" applyAlignment="1" applyProtection="1">
      <alignment horizontal="left" vertical="top" wrapText="1"/>
      <protection/>
    </xf>
    <xf numFmtId="0" fontId="101" fillId="0" borderId="24" xfId="0" applyFont="1" applyFill="1" applyBorder="1" applyAlignment="1" applyProtection="1">
      <alignment horizontal="left" vertical="top" wrapText="1"/>
      <protection/>
    </xf>
    <xf numFmtId="0" fontId="101" fillId="0" borderId="24" xfId="0" applyFont="1" applyBorder="1" applyAlignment="1">
      <alignment horizontal="left" vertical="top" wrapText="1"/>
    </xf>
    <xf numFmtId="0" fontId="97" fillId="0" borderId="10" xfId="0" applyFont="1" applyFill="1" applyBorder="1" applyAlignment="1">
      <alignment wrapText="1"/>
    </xf>
    <xf numFmtId="0" fontId="2" fillId="10" borderId="0" xfId="0" applyFont="1" applyFill="1" applyBorder="1" applyAlignment="1" applyProtection="1">
      <alignment/>
      <protection/>
    </xf>
    <xf numFmtId="0" fontId="2" fillId="10" borderId="0" xfId="0" applyFont="1" applyFill="1" applyBorder="1" applyAlignment="1" applyProtection="1">
      <alignment horizontal="left" vertical="top" wrapText="1"/>
      <protection/>
    </xf>
    <xf numFmtId="0" fontId="2" fillId="10" borderId="18" xfId="0" applyFont="1" applyFill="1" applyBorder="1" applyAlignment="1" applyProtection="1">
      <alignment horizontal="left" vertical="center" wrapText="1"/>
      <protection/>
    </xf>
    <xf numFmtId="0" fontId="2" fillId="10" borderId="20" xfId="0" applyFont="1" applyFill="1" applyBorder="1" applyAlignment="1" applyProtection="1">
      <alignment vertical="top"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protection/>
    </xf>
    <xf numFmtId="0" fontId="15" fillId="33" borderId="53" xfId="0" applyFont="1" applyFill="1" applyBorder="1" applyAlignment="1" applyProtection="1">
      <alignment horizontal="center" vertical="center" wrapText="1"/>
      <protection/>
    </xf>
    <xf numFmtId="0" fontId="15" fillId="33" borderId="15" xfId="0" applyFont="1" applyFill="1" applyBorder="1" applyAlignment="1" applyProtection="1">
      <alignment horizontal="center" vertical="center" wrapText="1"/>
      <protection/>
    </xf>
    <xf numFmtId="0" fontId="4" fillId="33" borderId="30" xfId="59" applyFont="1" applyFill="1" applyBorder="1" applyAlignment="1">
      <alignment horizontal="left" vertical="top" wrapText="1"/>
      <protection/>
    </xf>
    <xf numFmtId="0" fontId="29" fillId="33" borderId="30" xfId="0" applyFont="1" applyFill="1" applyBorder="1" applyAlignment="1">
      <alignment horizontal="left" vertical="top" wrapText="1"/>
    </xf>
    <xf numFmtId="0" fontId="4" fillId="33" borderId="30" xfId="0" applyFont="1" applyFill="1" applyBorder="1" applyAlignment="1">
      <alignment horizontal="left" vertical="top" wrapText="1"/>
    </xf>
    <xf numFmtId="165" fontId="29" fillId="33" borderId="30" xfId="45" applyFont="1" applyFill="1" applyBorder="1" applyAlignment="1">
      <alignment horizontal="left" vertical="top" wrapText="1"/>
    </xf>
    <xf numFmtId="0" fontId="29" fillId="33" borderId="54" xfId="59" applyFont="1" applyFill="1" applyBorder="1" applyAlignment="1">
      <alignment horizontal="left" vertical="top" wrapText="1"/>
      <protection/>
    </xf>
    <xf numFmtId="0" fontId="3" fillId="33" borderId="15" xfId="0" applyFont="1" applyFill="1" applyBorder="1" applyAlignment="1" applyProtection="1">
      <alignment horizontal="center" vertical="center" wrapText="1"/>
      <protection/>
    </xf>
    <xf numFmtId="165" fontId="29" fillId="33" borderId="55" xfId="45" applyFont="1" applyFill="1" applyBorder="1" applyAlignment="1">
      <alignment horizontal="left" vertical="top" wrapText="1"/>
    </xf>
    <xf numFmtId="44" fontId="111" fillId="33" borderId="29" xfId="46" applyFont="1" applyFill="1" applyBorder="1" applyAlignment="1" applyProtection="1">
      <alignment vertical="top" wrapText="1"/>
      <protection/>
    </xf>
    <xf numFmtId="44" fontId="4" fillId="33" borderId="29" xfId="46" applyFont="1" applyFill="1" applyBorder="1" applyAlignment="1" applyProtection="1">
      <alignment vertical="top" wrapText="1"/>
      <protection/>
    </xf>
    <xf numFmtId="0" fontId="111" fillId="33" borderId="39" xfId="0" applyFont="1" applyFill="1" applyBorder="1" applyAlignment="1" applyProtection="1">
      <alignment vertical="top" wrapText="1"/>
      <protection/>
    </xf>
    <xf numFmtId="0" fontId="36" fillId="33" borderId="30" xfId="59" applyFont="1" applyFill="1" applyBorder="1" applyAlignment="1">
      <alignment horizontal="left" vertical="top" wrapText="1"/>
      <protection/>
    </xf>
    <xf numFmtId="0" fontId="36" fillId="33" borderId="30" xfId="0" applyFont="1" applyFill="1" applyBorder="1" applyAlignment="1">
      <alignment horizontal="left" vertical="top" wrapText="1"/>
    </xf>
    <xf numFmtId="0" fontId="111" fillId="33" borderId="42" xfId="0" applyFont="1" applyFill="1" applyBorder="1" applyAlignment="1" applyProtection="1">
      <alignment vertical="top" wrapText="1"/>
      <protection/>
    </xf>
    <xf numFmtId="0" fontId="2" fillId="33" borderId="55" xfId="0" applyFont="1" applyFill="1" applyBorder="1" applyAlignment="1" applyProtection="1">
      <alignment vertical="top" wrapText="1"/>
      <protection/>
    </xf>
    <xf numFmtId="44" fontId="2" fillId="33" borderId="45" xfId="46" applyFont="1" applyFill="1" applyBorder="1" applyAlignment="1" applyProtection="1">
      <alignment vertical="top" wrapText="1"/>
      <protection/>
    </xf>
    <xf numFmtId="0" fontId="2" fillId="33" borderId="44" xfId="0" applyFont="1" applyFill="1" applyBorder="1" applyAlignment="1" applyProtection="1">
      <alignment vertical="top" wrapText="1"/>
      <protection/>
    </xf>
    <xf numFmtId="0" fontId="3" fillId="33" borderId="56" xfId="0" applyFont="1" applyFill="1" applyBorder="1" applyAlignment="1" applyProtection="1">
      <alignment horizontal="left" vertical="top" wrapText="1"/>
      <protection/>
    </xf>
    <xf numFmtId="44" fontId="3" fillId="33" borderId="53" xfId="46" applyFont="1" applyFill="1" applyBorder="1" applyAlignment="1" applyProtection="1">
      <alignment vertical="top" wrapText="1"/>
      <protection/>
    </xf>
    <xf numFmtId="15" fontId="4" fillId="33" borderId="39" xfId="0" applyNumberFormat="1" applyFont="1" applyFill="1" applyBorder="1" applyAlignment="1" applyProtection="1">
      <alignment vertical="top" wrapText="1"/>
      <protection/>
    </xf>
    <xf numFmtId="15" fontId="4" fillId="33" borderId="15" xfId="0" applyNumberFormat="1" applyFont="1" applyFill="1" applyBorder="1" applyAlignment="1" applyProtection="1">
      <alignment vertical="top" wrapText="1"/>
      <protection/>
    </xf>
    <xf numFmtId="0" fontId="11" fillId="10" borderId="0" xfId="0" applyFont="1" applyFill="1" applyBorder="1" applyAlignment="1" applyProtection="1">
      <alignment horizontal="center" vertical="center" wrapText="1"/>
      <protection/>
    </xf>
    <xf numFmtId="0" fontId="15" fillId="33" borderId="56" xfId="0" applyFont="1" applyFill="1" applyBorder="1" applyAlignment="1" applyProtection="1">
      <alignment horizontal="center" vertical="center" wrapText="1"/>
      <protection/>
    </xf>
    <xf numFmtId="44" fontId="15" fillId="33" borderId="42" xfId="46" applyFont="1" applyFill="1" applyBorder="1" applyAlignment="1" applyProtection="1">
      <alignment horizontal="left" vertical="top" wrapText="1"/>
      <protection/>
    </xf>
    <xf numFmtId="44" fontId="14" fillId="33" borderId="39" xfId="46" applyFont="1" applyFill="1" applyBorder="1" applyAlignment="1" applyProtection="1">
      <alignment vertical="top" wrapText="1"/>
      <protection/>
    </xf>
    <xf numFmtId="164" fontId="15" fillId="33" borderId="39" xfId="0" applyNumberFormat="1" applyFont="1" applyFill="1" applyBorder="1" applyAlignment="1" applyProtection="1">
      <alignment vertical="top" wrapText="1"/>
      <protection/>
    </xf>
    <xf numFmtId="44" fontId="15" fillId="33" borderId="39" xfId="46" applyFont="1" applyFill="1" applyBorder="1" applyAlignment="1" applyProtection="1">
      <alignment vertical="top" wrapText="1"/>
      <protection/>
    </xf>
    <xf numFmtId="0" fontId="14" fillId="33" borderId="44" xfId="0" applyFont="1" applyFill="1" applyBorder="1" applyAlignment="1">
      <alignment/>
    </xf>
    <xf numFmtId="0" fontId="15" fillId="33" borderId="56" xfId="0" applyFont="1" applyFill="1" applyBorder="1" applyAlignment="1" applyProtection="1">
      <alignment horizontal="right" vertical="center" wrapText="1"/>
      <protection/>
    </xf>
    <xf numFmtId="44" fontId="14" fillId="33" borderId="15" xfId="46" applyFont="1" applyFill="1" applyBorder="1" applyAlignment="1" applyProtection="1">
      <alignment vertical="top" wrapText="1"/>
      <protection/>
    </xf>
    <xf numFmtId="44" fontId="4" fillId="33" borderId="41" xfId="46" applyFont="1" applyFill="1" applyBorder="1" applyAlignment="1" applyProtection="1">
      <alignment vertical="top" wrapText="1"/>
      <protection/>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15" fillId="10" borderId="0" xfId="0" applyFont="1" applyFill="1" applyBorder="1" applyAlignment="1" applyProtection="1">
      <alignment horizontal="left" vertical="center" wrapText="1"/>
      <protection/>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14" fillId="33" borderId="29" xfId="0" applyFont="1" applyFill="1" applyBorder="1" applyAlignment="1" applyProtection="1">
      <alignment horizontal="left" vertical="top" wrapText="1"/>
      <protection/>
    </xf>
    <xf numFmtId="0" fontId="14" fillId="33" borderId="29" xfId="0" applyFont="1" applyFill="1" applyBorder="1" applyAlignment="1">
      <alignment horizontal="left" vertical="top" wrapText="1"/>
    </xf>
    <xf numFmtId="0" fontId="14" fillId="33" borderId="39" xfId="0" applyFont="1" applyFill="1" applyBorder="1" applyAlignment="1" applyProtection="1">
      <alignment horizontal="left" vertical="top" wrapText="1"/>
      <protection/>
    </xf>
    <xf numFmtId="0" fontId="1"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31" fillId="0" borderId="29" xfId="0" applyFont="1" applyFill="1" applyBorder="1" applyAlignment="1" applyProtection="1">
      <alignment horizontal="left" vertical="top" wrapText="1"/>
      <protection/>
    </xf>
    <xf numFmtId="0" fontId="15" fillId="25" borderId="29" xfId="0" applyFont="1" applyFill="1" applyBorder="1" applyAlignment="1" applyProtection="1">
      <alignment horizontal="left" vertical="top" wrapText="1"/>
      <protection/>
    </xf>
    <xf numFmtId="0" fontId="3" fillId="25" borderId="38" xfId="0" applyFont="1" applyFill="1" applyBorder="1" applyAlignment="1" applyProtection="1">
      <alignment horizontal="left" vertical="top" wrapText="1"/>
      <protection/>
    </xf>
    <xf numFmtId="0" fontId="3" fillId="10" borderId="0" xfId="0" applyFont="1" applyFill="1" applyBorder="1" applyAlignment="1" applyProtection="1">
      <alignment horizontal="center" vertical="center" wrapText="1"/>
      <protection/>
    </xf>
    <xf numFmtId="0" fontId="14" fillId="0" borderId="29" xfId="0" applyFont="1" applyBorder="1" applyAlignment="1">
      <alignment horizontal="left" vertical="top" wrapText="1"/>
    </xf>
    <xf numFmtId="0" fontId="14" fillId="10" borderId="16" xfId="0" applyFont="1" applyFill="1" applyBorder="1" applyAlignment="1" applyProtection="1">
      <alignment horizontal="left" vertical="center"/>
      <protection/>
    </xf>
    <xf numFmtId="0" fontId="14" fillId="10" borderId="0" xfId="0" applyFont="1" applyFill="1" applyBorder="1" applyAlignment="1" applyProtection="1">
      <alignment horizontal="left" vertical="center" wrapText="1"/>
      <protection/>
    </xf>
    <xf numFmtId="0" fontId="14" fillId="10" borderId="17" xfId="0" applyFont="1" applyFill="1" applyBorder="1" applyAlignment="1" applyProtection="1">
      <alignment horizontal="left" vertical="center"/>
      <protection/>
    </xf>
    <xf numFmtId="0" fontId="0" fillId="0" borderId="0" xfId="0" applyAlignment="1">
      <alignment/>
    </xf>
    <xf numFmtId="0" fontId="2" fillId="10" borderId="16" xfId="0" applyFont="1" applyFill="1" applyBorder="1" applyAlignment="1" applyProtection="1">
      <alignment horizontal="left" vertical="center"/>
      <protection/>
    </xf>
    <xf numFmtId="0" fontId="3" fillId="25" borderId="45" xfId="0" applyFont="1" applyFill="1" applyBorder="1" applyAlignment="1" applyProtection="1">
      <alignment horizontal="left" vertical="top" wrapText="1"/>
      <protection/>
    </xf>
    <xf numFmtId="0" fontId="3" fillId="25" borderId="29" xfId="0" applyFont="1" applyFill="1" applyBorder="1" applyAlignment="1" applyProtection="1">
      <alignment horizontal="left" vertical="top" wrapText="1"/>
      <protection/>
    </xf>
    <xf numFmtId="0" fontId="2" fillId="10" borderId="17" xfId="0" applyFont="1" applyFill="1" applyBorder="1" applyAlignment="1" applyProtection="1">
      <alignment horizontal="left" vertical="center"/>
      <protection/>
    </xf>
    <xf numFmtId="0" fontId="0" fillId="0" borderId="0" xfId="0" applyAlignment="1">
      <alignment/>
    </xf>
    <xf numFmtId="0" fontId="0" fillId="0" borderId="0" xfId="0" applyAlignment="1">
      <alignment horizontal="left" vertical="center"/>
    </xf>
    <xf numFmtId="0" fontId="3" fillId="10" borderId="27" xfId="0" applyFont="1" applyFill="1" applyBorder="1" applyAlignment="1" applyProtection="1">
      <alignment horizontal="left" vertical="top" wrapText="1"/>
      <protection/>
    </xf>
    <xf numFmtId="0" fontId="101" fillId="0" borderId="10" xfId="0" applyFont="1" applyBorder="1" applyAlignment="1">
      <alignment horizontal="justify" vertical="top"/>
    </xf>
    <xf numFmtId="0" fontId="11" fillId="10" borderId="0" xfId="0" applyFont="1" applyFill="1" applyBorder="1" applyAlignment="1" applyProtection="1">
      <alignment horizontal="center" wrapText="1"/>
      <protection/>
    </xf>
    <xf numFmtId="0" fontId="106" fillId="6" borderId="46" xfId="0" applyFont="1" applyFill="1" applyBorder="1" applyAlignment="1" applyProtection="1">
      <alignment horizontal="center" vertical="center" wrapText="1"/>
      <protection/>
    </xf>
    <xf numFmtId="0" fontId="106" fillId="6" borderId="47" xfId="0" applyFont="1" applyFill="1" applyBorder="1" applyAlignment="1" applyProtection="1">
      <alignment horizontal="center" vertical="center" wrapText="1"/>
      <protection/>
    </xf>
    <xf numFmtId="0" fontId="106" fillId="6" borderId="57" xfId="0" applyFont="1" applyFill="1" applyBorder="1" applyAlignment="1" applyProtection="1">
      <alignment horizontal="center" vertical="center"/>
      <protection/>
    </xf>
    <xf numFmtId="0" fontId="87" fillId="35" borderId="36" xfId="58" applyFill="1" applyBorder="1" applyAlignment="1" applyProtection="1">
      <alignment horizontal="center" vertical="center" wrapText="1"/>
      <protection locked="0"/>
    </xf>
    <xf numFmtId="0" fontId="87" fillId="35" borderId="46" xfId="58" applyFill="1" applyBorder="1" applyAlignment="1" applyProtection="1">
      <alignment horizontal="center" vertical="center" wrapText="1"/>
      <protection locked="0"/>
    </xf>
    <xf numFmtId="0" fontId="106" fillId="6" borderId="43" xfId="0" applyFont="1" applyFill="1" applyBorder="1" applyAlignment="1" applyProtection="1">
      <alignment horizontal="center" vertical="center" wrapText="1"/>
      <protection/>
    </xf>
    <xf numFmtId="0" fontId="87" fillId="35" borderId="47" xfId="58" applyFill="1" applyBorder="1" applyAlignment="1" applyProtection="1">
      <alignment horizontal="center" vertical="center"/>
      <protection locked="0"/>
    </xf>
    <xf numFmtId="0" fontId="106" fillId="6" borderId="36" xfId="0" applyFont="1" applyFill="1" applyBorder="1" applyAlignment="1" applyProtection="1">
      <alignment horizontal="center" vertical="center" wrapText="1"/>
      <protection/>
    </xf>
    <xf numFmtId="0" fontId="87" fillId="31" borderId="36" xfId="58" applyBorder="1" applyAlignment="1" applyProtection="1">
      <alignment horizontal="center" vertical="center"/>
      <protection locked="0"/>
    </xf>
    <xf numFmtId="0" fontId="87" fillId="35" borderId="36" xfId="58" applyFill="1" applyBorder="1" applyAlignment="1" applyProtection="1">
      <alignment horizontal="center" vertical="center"/>
      <protection locked="0"/>
    </xf>
    <xf numFmtId="0" fontId="2" fillId="10" borderId="17" xfId="0" applyFont="1" applyFill="1" applyBorder="1" applyAlignment="1" applyProtection="1">
      <alignment horizontal="right"/>
      <protection/>
    </xf>
    <xf numFmtId="0" fontId="2" fillId="10" borderId="16" xfId="0" applyFont="1" applyFill="1" applyBorder="1" applyAlignment="1" applyProtection="1">
      <alignment/>
      <protection/>
    </xf>
    <xf numFmtId="0" fontId="2" fillId="0" borderId="0" xfId="0" applyFont="1" applyFill="1" applyAlignment="1" applyProtection="1">
      <alignment/>
      <protection/>
    </xf>
    <xf numFmtId="0" fontId="2" fillId="10" borderId="17" xfId="0" applyFont="1" applyFill="1" applyBorder="1" applyAlignment="1" applyProtection="1">
      <alignment horizontal="right" vertical="top" wrapText="1"/>
      <protection/>
    </xf>
    <xf numFmtId="0" fontId="2" fillId="10" borderId="0" xfId="0" applyFont="1" applyFill="1" applyBorder="1" applyAlignment="1" applyProtection="1">
      <alignment horizontal="center"/>
      <protection/>
    </xf>
    <xf numFmtId="0" fontId="2" fillId="10" borderId="18" xfId="0" applyFont="1" applyFill="1" applyBorder="1" applyAlignment="1" applyProtection="1">
      <alignment horizontal="right"/>
      <protection/>
    </xf>
    <xf numFmtId="0" fontId="2" fillId="10" borderId="19" xfId="0" applyFont="1" applyFill="1" applyBorder="1" applyAlignment="1" applyProtection="1">
      <alignment horizontal="right"/>
      <protection/>
    </xf>
    <xf numFmtId="0" fontId="2" fillId="10" borderId="19" xfId="0" applyFont="1" applyFill="1" applyBorder="1" applyAlignment="1" applyProtection="1">
      <alignment/>
      <protection/>
    </xf>
    <xf numFmtId="0" fontId="2" fillId="10" borderId="20" xfId="0" applyFont="1" applyFill="1" applyBorder="1" applyAlignment="1" applyProtection="1">
      <alignment/>
      <protection/>
    </xf>
    <xf numFmtId="0" fontId="2" fillId="10" borderId="21" xfId="0" applyFont="1" applyFill="1" applyBorder="1" applyAlignment="1" applyProtection="1">
      <alignment/>
      <protection/>
    </xf>
    <xf numFmtId="0" fontId="2" fillId="10" borderId="22" xfId="0" applyFont="1" applyFill="1" applyBorder="1" applyAlignment="1" applyProtection="1">
      <alignment horizontal="left" vertical="center"/>
      <protection/>
    </xf>
    <xf numFmtId="0" fontId="2" fillId="10" borderId="22" xfId="0" applyFont="1" applyFill="1" applyBorder="1" applyAlignment="1" applyProtection="1">
      <alignment/>
      <protection/>
    </xf>
    <xf numFmtId="0" fontId="2" fillId="10" borderId="23" xfId="0" applyFont="1" applyFill="1" applyBorder="1" applyAlignment="1" applyProtection="1">
      <alignment/>
      <protection/>
    </xf>
    <xf numFmtId="0" fontId="2" fillId="10" borderId="17" xfId="0" applyFont="1" applyFill="1" applyBorder="1" applyAlignment="1" applyProtection="1">
      <alignment/>
      <protection/>
    </xf>
    <xf numFmtId="0" fontId="2" fillId="10" borderId="18" xfId="0" applyFont="1" applyFill="1" applyBorder="1" applyAlignment="1" applyProtection="1">
      <alignment vertical="center"/>
      <protection/>
    </xf>
    <xf numFmtId="0" fontId="2" fillId="10" borderId="19" xfId="0" applyFont="1" applyFill="1" applyBorder="1" applyAlignment="1" applyProtection="1">
      <alignment vertical="center"/>
      <protection/>
    </xf>
    <xf numFmtId="0" fontId="2" fillId="10" borderId="20" xfId="0" applyFont="1" applyFill="1" applyBorder="1" applyAlignment="1" applyProtection="1">
      <alignment vertical="center"/>
      <protection/>
    </xf>
    <xf numFmtId="15" fontId="2" fillId="33" borderId="32" xfId="0" applyNumberFormat="1" applyFont="1" applyFill="1" applyBorder="1" applyAlignment="1" applyProtection="1">
      <alignment horizontal="left"/>
      <protection/>
    </xf>
    <xf numFmtId="0" fontId="2" fillId="33" borderId="35" xfId="0" applyFont="1" applyFill="1" applyBorder="1" applyAlignment="1" applyProtection="1">
      <alignment horizontal="left"/>
      <protection/>
    </xf>
    <xf numFmtId="0" fontId="3" fillId="10" borderId="17" xfId="0" applyFont="1" applyFill="1" applyBorder="1" applyAlignment="1" applyProtection="1">
      <alignment horizontal="right" wrapText="1"/>
      <protection/>
    </xf>
    <xf numFmtId="0" fontId="3" fillId="10" borderId="16"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17" xfId="0" applyFont="1" applyFill="1" applyBorder="1" applyAlignment="1" applyProtection="1">
      <alignment horizontal="right" vertical="top" wrapText="1"/>
      <protection/>
    </xf>
    <xf numFmtId="0" fontId="3" fillId="10" borderId="16" xfId="0" applyFont="1" applyFill="1" applyBorder="1" applyAlignment="1" applyProtection="1">
      <alignment horizontal="right" vertical="top" wrapText="1"/>
      <protection/>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3" fontId="2" fillId="0" borderId="0" xfId="0" applyNumberFormat="1" applyFont="1" applyFill="1" applyBorder="1" applyAlignment="1" applyProtection="1">
      <alignment vertical="top" wrapText="1"/>
      <protection locked="0"/>
    </xf>
    <xf numFmtId="0" fontId="3" fillId="10" borderId="19" xfId="0" applyFont="1" applyFill="1" applyBorder="1" applyAlignment="1" applyProtection="1">
      <alignment horizontal="left" vertical="center" wrapText="1"/>
      <protection/>
    </xf>
    <xf numFmtId="0" fontId="15" fillId="10" borderId="0" xfId="0" applyFont="1" applyFill="1" applyBorder="1" applyAlignment="1" applyProtection="1">
      <alignment horizontal="left" vertical="center" wrapText="1"/>
      <protection/>
    </xf>
    <xf numFmtId="0" fontId="15" fillId="10" borderId="0" xfId="0" applyFont="1" applyFill="1" applyBorder="1" applyAlignment="1" applyProtection="1">
      <alignment horizontal="left" vertical="top" wrapText="1"/>
      <protection/>
    </xf>
    <xf numFmtId="0" fontId="3" fillId="10" borderId="0" xfId="0" applyFont="1" applyFill="1" applyBorder="1" applyAlignment="1" applyProtection="1">
      <alignment horizontal="left" vertical="center" wrapText="1"/>
      <protection/>
    </xf>
    <xf numFmtId="0" fontId="15" fillId="33" borderId="58" xfId="0" applyFont="1" applyFill="1" applyBorder="1" applyAlignment="1" applyProtection="1">
      <alignment horizontal="center" vertical="top" wrapText="1"/>
      <protection/>
    </xf>
    <xf numFmtId="0" fontId="15" fillId="33" borderId="25" xfId="0" applyFont="1" applyFill="1" applyBorder="1" applyAlignment="1" applyProtection="1">
      <alignment horizontal="center" vertical="top" wrapText="1"/>
      <protection/>
    </xf>
    <xf numFmtId="0" fontId="11" fillId="10" borderId="0" xfId="0" applyFont="1" applyFill="1" applyBorder="1" applyAlignment="1" applyProtection="1">
      <alignment vertical="top" wrapText="1"/>
      <protection/>
    </xf>
    <xf numFmtId="3" fontId="2" fillId="33" borderId="58" xfId="0" applyNumberFormat="1" applyFont="1" applyFill="1" applyBorder="1" applyAlignment="1" applyProtection="1">
      <alignment horizontal="left" vertical="top" wrapText="1"/>
      <protection locked="0"/>
    </xf>
    <xf numFmtId="3" fontId="2" fillId="33" borderId="25" xfId="0" applyNumberFormat="1" applyFont="1" applyFill="1" applyBorder="1" applyAlignment="1" applyProtection="1">
      <alignment horizontal="left" vertical="top" wrapText="1"/>
      <protection locked="0"/>
    </xf>
    <xf numFmtId="0" fontId="2" fillId="33" borderId="58" xfId="0" applyFont="1" applyFill="1" applyBorder="1" applyAlignment="1" applyProtection="1">
      <alignment vertical="top" wrapText="1"/>
      <protection locked="0"/>
    </xf>
    <xf numFmtId="0" fontId="2" fillId="33" borderId="25" xfId="0" applyFont="1" applyFill="1" applyBorder="1" applyAlignment="1" applyProtection="1">
      <alignment vertical="top" wrapText="1"/>
      <protection locked="0"/>
    </xf>
    <xf numFmtId="0" fontId="13" fillId="33" borderId="58" xfId="0" applyFont="1" applyFill="1" applyBorder="1" applyAlignment="1" applyProtection="1">
      <alignment horizontal="center"/>
      <protection/>
    </xf>
    <xf numFmtId="0" fontId="13" fillId="33" borderId="13" xfId="0" applyFont="1" applyFill="1" applyBorder="1" applyAlignment="1" applyProtection="1">
      <alignment horizontal="center"/>
      <protection/>
    </xf>
    <xf numFmtId="0" fontId="13" fillId="33" borderId="25" xfId="0" applyFont="1" applyFill="1" applyBorder="1" applyAlignment="1" applyProtection="1">
      <alignment horizontal="center"/>
      <protection/>
    </xf>
    <xf numFmtId="0" fontId="10" fillId="10" borderId="17"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0" fontId="10" fillId="10" borderId="0" xfId="0" applyFont="1" applyFill="1" applyBorder="1" applyAlignment="1" applyProtection="1">
      <alignment horizontal="center"/>
      <protection/>
    </xf>
    <xf numFmtId="0" fontId="11" fillId="10" borderId="0" xfId="0" applyFont="1" applyFill="1" applyBorder="1" applyAlignment="1" applyProtection="1">
      <alignment horizontal="left" vertical="top" wrapText="1"/>
      <protection/>
    </xf>
    <xf numFmtId="3" fontId="14" fillId="33" borderId="58" xfId="0" applyNumberFormat="1" applyFont="1" applyFill="1" applyBorder="1" applyAlignment="1" applyProtection="1">
      <alignment horizontal="center" vertical="top" wrapText="1"/>
      <protection locked="0"/>
    </xf>
    <xf numFmtId="3" fontId="14" fillId="33" borderId="25" xfId="0" applyNumberFormat="1" applyFont="1" applyFill="1" applyBorder="1" applyAlignment="1" applyProtection="1">
      <alignment horizontal="center" vertical="top" wrapText="1"/>
      <protection locked="0"/>
    </xf>
    <xf numFmtId="0" fontId="14" fillId="33" borderId="58" xfId="0" applyFont="1" applyFill="1" applyBorder="1" applyAlignment="1" applyProtection="1">
      <alignment horizontal="left" vertical="top" wrapText="1"/>
      <protection locked="0"/>
    </xf>
    <xf numFmtId="0" fontId="14" fillId="33" borderId="25" xfId="0" applyFont="1" applyFill="1" applyBorder="1" applyAlignment="1" applyProtection="1">
      <alignment horizontal="left" vertical="top" wrapText="1"/>
      <protection locked="0"/>
    </xf>
    <xf numFmtId="0" fontId="11" fillId="10" borderId="0" xfId="0" applyFont="1" applyFill="1" applyBorder="1" applyAlignment="1" applyProtection="1">
      <alignment horizontal="left" vertical="center" wrapText="1"/>
      <protection/>
    </xf>
    <xf numFmtId="0" fontId="14" fillId="33" borderId="29" xfId="0" applyFont="1" applyFill="1" applyBorder="1" applyAlignment="1" applyProtection="1">
      <alignment horizontal="left" vertical="top" wrapText="1"/>
      <protection/>
    </xf>
    <xf numFmtId="0" fontId="14" fillId="33" borderId="30" xfId="0" applyFont="1" applyFill="1" applyBorder="1" applyAlignment="1" applyProtection="1">
      <alignment horizontal="left" vertical="top" wrapText="1"/>
      <protection/>
    </xf>
    <xf numFmtId="0" fontId="14" fillId="10" borderId="17" xfId="0" applyFont="1" applyFill="1" applyBorder="1" applyAlignment="1" applyProtection="1">
      <alignment horizontal="center" wrapText="1"/>
      <protection/>
    </xf>
    <xf numFmtId="0" fontId="14" fillId="10" borderId="0" xfId="0" applyFont="1" applyFill="1" applyBorder="1" applyAlignment="1" applyProtection="1">
      <alignment horizontal="center" wrapText="1"/>
      <protection/>
    </xf>
    <xf numFmtId="0" fontId="1"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horizontal="center" vertical="top" wrapText="1"/>
      <protection/>
    </xf>
    <xf numFmtId="3" fontId="1" fillId="0" borderId="0" xfId="0" applyNumberFormat="1" applyFont="1" applyFill="1" applyBorder="1" applyAlignment="1" applyProtection="1">
      <alignment vertical="top" wrapText="1"/>
      <protection locked="0"/>
    </xf>
    <xf numFmtId="0" fontId="14" fillId="33" borderId="58" xfId="0" applyFont="1" applyFill="1" applyBorder="1" applyAlignment="1" applyProtection="1">
      <alignment horizontal="center" vertical="top" wrapText="1"/>
      <protection/>
    </xf>
    <xf numFmtId="0" fontId="14" fillId="33" borderId="13" xfId="0" applyFont="1" applyFill="1" applyBorder="1" applyAlignment="1" applyProtection="1">
      <alignment horizontal="center" vertical="top" wrapText="1"/>
      <protection/>
    </xf>
    <xf numFmtId="0" fontId="14" fillId="33" borderId="25" xfId="0" applyFont="1" applyFill="1" applyBorder="1" applyAlignment="1" applyProtection="1">
      <alignment horizontal="center" vertical="top" wrapText="1"/>
      <protection/>
    </xf>
    <xf numFmtId="0" fontId="9" fillId="0" borderId="0" xfId="0" applyFont="1" applyFill="1" applyBorder="1" applyAlignment="1" applyProtection="1">
      <alignment vertical="top" wrapText="1"/>
      <protection/>
    </xf>
    <xf numFmtId="0" fontId="14" fillId="33" borderId="30" xfId="0" applyFont="1" applyFill="1" applyBorder="1" applyAlignment="1" applyProtection="1">
      <alignment horizontal="center" vertical="top" wrapText="1"/>
      <protection/>
    </xf>
    <xf numFmtId="0" fontId="14" fillId="33" borderId="39" xfId="0" applyFont="1" applyFill="1" applyBorder="1" applyAlignment="1" applyProtection="1">
      <alignment horizontal="center" vertical="top" wrapText="1"/>
      <protection/>
    </xf>
    <xf numFmtId="0" fontId="14" fillId="33" borderId="34" xfId="0" applyFont="1" applyFill="1" applyBorder="1" applyAlignment="1" applyProtection="1">
      <alignment horizontal="center" vertical="top" wrapText="1"/>
      <protection/>
    </xf>
    <xf numFmtId="0" fontId="14" fillId="33" borderId="14" xfId="0" applyFont="1" applyFill="1" applyBorder="1" applyAlignment="1" applyProtection="1">
      <alignment horizontal="center" vertical="top" wrapText="1"/>
      <protection/>
    </xf>
    <xf numFmtId="0" fontId="100" fillId="10" borderId="0" xfId="0" applyFont="1" applyFill="1" applyAlignment="1">
      <alignment horizontal="left" wrapText="1"/>
    </xf>
    <xf numFmtId="0" fontId="14" fillId="10" borderId="0" xfId="0" applyFont="1" applyFill="1" applyBorder="1" applyAlignment="1" applyProtection="1">
      <alignment horizontal="left" vertical="top" wrapText="1"/>
      <protection/>
    </xf>
    <xf numFmtId="0" fontId="14" fillId="33" borderId="54" xfId="0" applyFont="1" applyFill="1" applyBorder="1" applyAlignment="1" applyProtection="1">
      <alignment horizontal="center" vertical="top" wrapText="1"/>
      <protection/>
    </xf>
    <xf numFmtId="0" fontId="14" fillId="33" borderId="42" xfId="0" applyFont="1" applyFill="1" applyBorder="1" applyAlignment="1" applyProtection="1">
      <alignment horizontal="center" vertical="top" wrapText="1"/>
      <protection/>
    </xf>
    <xf numFmtId="0" fontId="31" fillId="0" borderId="29" xfId="0" applyFont="1" applyFill="1" applyBorder="1" applyAlignment="1" applyProtection="1">
      <alignment horizontal="left" vertical="top" wrapText="1"/>
      <protection/>
    </xf>
    <xf numFmtId="0" fontId="31" fillId="0" borderId="39" xfId="0" applyFont="1" applyFill="1" applyBorder="1" applyAlignment="1">
      <alignment horizontal="left" vertical="top" wrapText="1"/>
    </xf>
    <xf numFmtId="0" fontId="104" fillId="0" borderId="39" xfId="0" applyFont="1" applyFill="1" applyBorder="1" applyAlignment="1">
      <alignment horizontal="left" vertical="top" wrapText="1"/>
    </xf>
    <xf numFmtId="0" fontId="31" fillId="0" borderId="39" xfId="0" applyFont="1" applyFill="1" applyBorder="1" applyAlignment="1" applyProtection="1">
      <alignment horizontal="left" vertical="top" wrapText="1"/>
      <protection/>
    </xf>
    <xf numFmtId="0" fontId="14" fillId="33" borderId="31" xfId="0" applyFont="1" applyFill="1" applyBorder="1" applyAlignment="1" applyProtection="1">
      <alignment horizontal="center" vertical="top" wrapText="1"/>
      <protection/>
    </xf>
    <xf numFmtId="0" fontId="100" fillId="10" borderId="0" xfId="0" applyFont="1" applyFill="1" applyAlignment="1">
      <alignment horizontal="left"/>
    </xf>
    <xf numFmtId="0" fontId="112" fillId="10" borderId="0" xfId="0" applyFont="1" applyFill="1" applyAlignment="1">
      <alignment horizontal="left"/>
    </xf>
    <xf numFmtId="0" fontId="15" fillId="33" borderId="56" xfId="0" applyFont="1" applyFill="1" applyBorder="1" applyAlignment="1" applyProtection="1">
      <alignment horizontal="center" vertical="top" wrapText="1"/>
      <protection/>
    </xf>
    <xf numFmtId="0" fontId="15" fillId="33" borderId="15" xfId="0" applyFont="1" applyFill="1" applyBorder="1" applyAlignment="1" applyProtection="1">
      <alignment horizontal="center" vertical="top" wrapText="1"/>
      <protection/>
    </xf>
    <xf numFmtId="0" fontId="14" fillId="10" borderId="0" xfId="0" applyFont="1" applyFill="1" applyBorder="1" applyAlignment="1" applyProtection="1">
      <alignment horizontal="center"/>
      <protection/>
    </xf>
    <xf numFmtId="0" fontId="15" fillId="33" borderId="59" xfId="0" applyFont="1" applyFill="1" applyBorder="1" applyAlignment="1" applyProtection="1">
      <alignment horizontal="center" vertical="top" wrapText="1"/>
      <protection/>
    </xf>
    <xf numFmtId="0" fontId="15" fillId="33" borderId="60" xfId="0" applyFont="1" applyFill="1" applyBorder="1" applyAlignment="1" applyProtection="1">
      <alignment horizontal="center" vertical="top" wrapText="1"/>
      <protection/>
    </xf>
    <xf numFmtId="0" fontId="31" fillId="0" borderId="31" xfId="0" applyFont="1" applyFill="1" applyBorder="1" applyAlignment="1" applyProtection="1">
      <alignment horizontal="left" vertical="top" wrapText="1"/>
      <protection/>
    </xf>
    <xf numFmtId="0" fontId="31" fillId="0" borderId="14" xfId="0" applyFont="1" applyFill="1" applyBorder="1" applyAlignment="1" applyProtection="1">
      <alignment horizontal="left" vertical="top" wrapText="1"/>
      <protection/>
    </xf>
    <xf numFmtId="0" fontId="14" fillId="0" borderId="29" xfId="0" applyFont="1" applyFill="1" applyBorder="1" applyAlignment="1">
      <alignment horizontal="left" vertical="top" wrapText="1"/>
    </xf>
    <xf numFmtId="0" fontId="15" fillId="25" borderId="29" xfId="0" applyFont="1" applyFill="1" applyBorder="1" applyAlignment="1" applyProtection="1">
      <alignment horizontal="left" vertical="top" wrapText="1"/>
      <protection/>
    </xf>
    <xf numFmtId="0" fontId="11" fillId="10" borderId="22" xfId="0" applyFont="1" applyFill="1" applyBorder="1" applyAlignment="1" applyProtection="1">
      <alignment horizontal="center" wrapText="1"/>
      <protection/>
    </xf>
    <xf numFmtId="0" fontId="3" fillId="25" borderId="33" xfId="0" applyFont="1" applyFill="1" applyBorder="1" applyAlignment="1" applyProtection="1">
      <alignment horizontal="left" vertical="top" wrapText="1"/>
      <protection/>
    </xf>
    <xf numFmtId="0" fontId="3" fillId="25" borderId="38" xfId="0" applyFont="1" applyFill="1" applyBorder="1" applyAlignment="1" applyProtection="1">
      <alignment horizontal="left" vertical="top" wrapText="1"/>
      <protection/>
    </xf>
    <xf numFmtId="0" fontId="3" fillId="10" borderId="0" xfId="0" applyFont="1" applyFill="1" applyBorder="1" applyAlignment="1" applyProtection="1">
      <alignment horizontal="center" vertical="center" wrapText="1"/>
      <protection/>
    </xf>
    <xf numFmtId="0" fontId="14" fillId="0" borderId="29" xfId="0" applyFont="1" applyBorder="1" applyAlignment="1">
      <alignment horizontal="left" vertical="top" wrapText="1"/>
    </xf>
    <xf numFmtId="0" fontId="15" fillId="25" borderId="30" xfId="0" applyFont="1" applyFill="1" applyBorder="1" applyAlignment="1" applyProtection="1">
      <alignment horizontal="left" vertical="top" wrapText="1"/>
      <protection/>
    </xf>
    <xf numFmtId="0" fontId="14" fillId="10" borderId="16" xfId="0" applyFont="1" applyFill="1" applyBorder="1" applyAlignment="1" applyProtection="1">
      <alignment horizontal="left" vertical="center"/>
      <protection/>
    </xf>
    <xf numFmtId="0" fontId="2" fillId="10" borderId="17" xfId="0" applyFont="1" applyFill="1" applyBorder="1" applyAlignment="1" applyProtection="1">
      <alignment horizontal="left" vertical="center"/>
      <protection/>
    </xf>
    <xf numFmtId="0" fontId="14" fillId="10" borderId="0" xfId="0" applyFont="1" applyFill="1" applyBorder="1" applyAlignment="1" applyProtection="1">
      <alignment horizontal="left" vertical="center" wrapText="1"/>
      <protection/>
    </xf>
    <xf numFmtId="0" fontId="2" fillId="10" borderId="16" xfId="0" applyFont="1" applyFill="1" applyBorder="1" applyAlignment="1" applyProtection="1">
      <alignment horizontal="left" vertical="center"/>
      <protection/>
    </xf>
    <xf numFmtId="0" fontId="14" fillId="10" borderId="17" xfId="0" applyFont="1" applyFill="1" applyBorder="1" applyAlignment="1" applyProtection="1">
      <alignment horizontal="left" vertical="center"/>
      <protection/>
    </xf>
    <xf numFmtId="0" fontId="11" fillId="10" borderId="0" xfId="0" applyFont="1" applyFill="1" applyBorder="1" applyAlignment="1" applyProtection="1">
      <alignment horizontal="left"/>
      <protection/>
    </xf>
    <xf numFmtId="0" fontId="14" fillId="33" borderId="33" xfId="0" applyFont="1" applyFill="1" applyBorder="1" applyAlignment="1" applyProtection="1">
      <alignment horizontal="left" vertical="top" wrapText="1"/>
      <protection locked="0"/>
    </xf>
    <xf numFmtId="0" fontId="14" fillId="33" borderId="38" xfId="0" applyFont="1" applyFill="1" applyBorder="1" applyAlignment="1" applyProtection="1">
      <alignment horizontal="left" vertical="top" wrapText="1"/>
      <protection locked="0"/>
    </xf>
    <xf numFmtId="0" fontId="14" fillId="33" borderId="37" xfId="0" applyFont="1" applyFill="1" applyBorder="1" applyAlignment="1" applyProtection="1">
      <alignment horizontal="left" vertical="top" wrapText="1"/>
      <protection locked="0"/>
    </xf>
    <xf numFmtId="0" fontId="43" fillId="33" borderId="34" xfId="55" applyFont="1" applyFill="1" applyBorder="1" applyAlignment="1" applyProtection="1">
      <alignment horizontal="left" vertical="top" wrapText="1"/>
      <protection locked="0"/>
    </xf>
    <xf numFmtId="0" fontId="43" fillId="33" borderId="31" xfId="55" applyFont="1" applyFill="1" applyBorder="1" applyAlignment="1" applyProtection="1">
      <alignment horizontal="left" vertical="top" wrapText="1"/>
      <protection locked="0"/>
    </xf>
    <xf numFmtId="0" fontId="43" fillId="33" borderId="14" xfId="55" applyFont="1" applyFill="1" applyBorder="1" applyAlignment="1" applyProtection="1">
      <alignment horizontal="left" vertical="top" wrapText="1"/>
      <protection locked="0"/>
    </xf>
    <xf numFmtId="0" fontId="0" fillId="0" borderId="0" xfId="0" applyAlignment="1">
      <alignment/>
    </xf>
    <xf numFmtId="0" fontId="2" fillId="10" borderId="20" xfId="0" applyFont="1" applyFill="1" applyBorder="1" applyAlignment="1" applyProtection="1">
      <alignment horizontal="left" vertical="center"/>
      <protection/>
    </xf>
    <xf numFmtId="0" fontId="11" fillId="10" borderId="22" xfId="0" applyFont="1" applyFill="1" applyBorder="1" applyAlignment="1" applyProtection="1">
      <alignment horizontal="left" vertical="center" wrapText="1"/>
      <protection/>
    </xf>
    <xf numFmtId="0" fontId="3" fillId="25" borderId="45" xfId="0" applyFont="1" applyFill="1" applyBorder="1" applyAlignment="1" applyProtection="1">
      <alignment horizontal="left" vertical="top" wrapText="1"/>
      <protection/>
    </xf>
    <xf numFmtId="0" fontId="2" fillId="33" borderId="29" xfId="0" applyFont="1" applyFill="1" applyBorder="1" applyAlignment="1" applyProtection="1">
      <alignment horizontal="left" vertical="top" wrapText="1"/>
      <protection/>
    </xf>
    <xf numFmtId="0" fontId="100" fillId="25" borderId="29" xfId="0" applyFont="1" applyFill="1" applyBorder="1" applyAlignment="1" applyProtection="1">
      <alignment horizontal="left" vertical="top" wrapText="1"/>
      <protection/>
    </xf>
    <xf numFmtId="0" fontId="3" fillId="25" borderId="29" xfId="0" applyFont="1" applyFill="1" applyBorder="1" applyAlignment="1" applyProtection="1">
      <alignment horizontal="left" vertical="top" wrapText="1"/>
      <protection/>
    </xf>
    <xf numFmtId="0" fontId="2" fillId="10" borderId="18" xfId="0" applyFont="1" applyFill="1" applyBorder="1" applyAlignment="1" applyProtection="1">
      <alignment horizontal="left" vertical="center"/>
      <protection/>
    </xf>
    <xf numFmtId="0" fontId="14" fillId="33" borderId="61" xfId="0" applyFont="1" applyFill="1" applyBorder="1" applyAlignment="1" applyProtection="1">
      <alignment horizontal="left" vertical="center" wrapText="1"/>
      <protection/>
    </xf>
    <xf numFmtId="0" fontId="14" fillId="33" borderId="62" xfId="0" applyFont="1" applyFill="1" applyBorder="1" applyAlignment="1" applyProtection="1">
      <alignment horizontal="left" vertical="center" wrapText="1"/>
      <protection/>
    </xf>
    <xf numFmtId="0" fontId="14" fillId="33" borderId="63" xfId="0" applyFont="1" applyFill="1" applyBorder="1" applyAlignment="1" applyProtection="1">
      <alignment horizontal="left" vertical="center" wrapText="1"/>
      <protection/>
    </xf>
    <xf numFmtId="0" fontId="14" fillId="33" borderId="64" xfId="0" applyFont="1" applyFill="1" applyBorder="1" applyAlignment="1" applyProtection="1">
      <alignment horizontal="left" vertical="center" wrapText="1"/>
      <protection/>
    </xf>
    <xf numFmtId="0" fontId="14" fillId="33" borderId="43" xfId="0" applyFont="1" applyFill="1" applyBorder="1" applyAlignment="1" applyProtection="1">
      <alignment horizontal="left" vertical="center" wrapText="1"/>
      <protection/>
    </xf>
    <xf numFmtId="0" fontId="14" fillId="33" borderId="47" xfId="0" applyFont="1" applyFill="1" applyBorder="1" applyAlignment="1" applyProtection="1">
      <alignment horizontal="left" vertical="center" wrapText="1"/>
      <protection/>
    </xf>
    <xf numFmtId="0" fontId="14" fillId="0" borderId="21" xfId="0" applyFont="1" applyFill="1" applyBorder="1" applyAlignment="1" applyProtection="1">
      <alignment horizontal="left" vertical="top" wrapText="1"/>
      <protection/>
    </xf>
    <xf numFmtId="0" fontId="14" fillId="0" borderId="22" xfId="0" applyFont="1" applyFill="1" applyBorder="1" applyAlignment="1" applyProtection="1">
      <alignment horizontal="left" vertical="top" wrapText="1"/>
      <protection/>
    </xf>
    <xf numFmtId="0" fontId="14" fillId="0" borderId="23" xfId="0" applyFont="1" applyFill="1" applyBorder="1" applyAlignment="1" applyProtection="1">
      <alignment horizontal="left" vertical="top" wrapText="1"/>
      <protection/>
    </xf>
    <xf numFmtId="0" fontId="14" fillId="0" borderId="17" xfId="0" applyFont="1" applyFill="1" applyBorder="1" applyAlignment="1" applyProtection="1">
      <alignment horizontal="left" vertical="top" wrapText="1"/>
      <protection/>
    </xf>
    <xf numFmtId="0" fontId="14" fillId="0" borderId="0" xfId="0" applyFont="1" applyFill="1" applyBorder="1" applyAlignment="1" applyProtection="1">
      <alignment horizontal="left" vertical="top" wrapText="1"/>
      <protection/>
    </xf>
    <xf numFmtId="0" fontId="14" fillId="0" borderId="16" xfId="0" applyFont="1" applyFill="1" applyBorder="1" applyAlignment="1" applyProtection="1">
      <alignment horizontal="left" vertical="top" wrapText="1"/>
      <protection/>
    </xf>
    <xf numFmtId="0" fontId="14" fillId="0" borderId="18" xfId="0" applyFont="1" applyFill="1" applyBorder="1" applyAlignment="1" applyProtection="1">
      <alignment horizontal="left" vertical="top" wrapText="1"/>
      <protection/>
    </xf>
    <xf numFmtId="0" fontId="14" fillId="0" borderId="19" xfId="0" applyFont="1" applyFill="1" applyBorder="1" applyAlignment="1" applyProtection="1">
      <alignment horizontal="left" vertical="top" wrapText="1"/>
      <protection/>
    </xf>
    <xf numFmtId="0" fontId="14" fillId="0" borderId="20" xfId="0" applyFont="1" applyFill="1" applyBorder="1" applyAlignment="1" applyProtection="1">
      <alignment horizontal="left" vertical="top" wrapText="1"/>
      <protection/>
    </xf>
    <xf numFmtId="0" fontId="2" fillId="25" borderId="29" xfId="0" applyFont="1" applyFill="1" applyBorder="1" applyAlignment="1" applyProtection="1">
      <alignment horizontal="center" vertical="top" wrapText="1"/>
      <protection/>
    </xf>
    <xf numFmtId="0" fontId="0" fillId="0" borderId="29" xfId="0" applyBorder="1" applyAlignment="1">
      <alignment horizontal="center"/>
    </xf>
    <xf numFmtId="0" fontId="0" fillId="0" borderId="0" xfId="0" applyAlignment="1">
      <alignment horizontal="left" vertical="center"/>
    </xf>
    <xf numFmtId="0" fontId="14" fillId="33" borderId="51" xfId="0" applyFont="1" applyFill="1" applyBorder="1" applyAlignment="1" applyProtection="1">
      <alignment horizontal="left" vertical="center" wrapText="1"/>
      <protection/>
    </xf>
    <xf numFmtId="0" fontId="14" fillId="33" borderId="52" xfId="0" applyFont="1" applyFill="1" applyBorder="1" applyAlignment="1" applyProtection="1">
      <alignment horizontal="left" vertical="center" wrapText="1"/>
      <protection/>
    </xf>
    <xf numFmtId="0" fontId="14" fillId="33" borderId="65" xfId="0" applyFont="1" applyFill="1" applyBorder="1" applyAlignment="1" applyProtection="1">
      <alignment horizontal="left" vertical="center" wrapText="1"/>
      <protection/>
    </xf>
    <xf numFmtId="0" fontId="14" fillId="33" borderId="58" xfId="0" applyFont="1" applyFill="1" applyBorder="1" applyAlignment="1" applyProtection="1">
      <alignment horizontal="left" vertical="top" wrapText="1"/>
      <protection/>
    </xf>
    <xf numFmtId="0" fontId="14" fillId="33" borderId="13" xfId="0" applyFont="1" applyFill="1" applyBorder="1" applyAlignment="1" applyProtection="1">
      <alignment horizontal="left" vertical="top" wrapText="1"/>
      <protection/>
    </xf>
    <xf numFmtId="0" fontId="14" fillId="33" borderId="25" xfId="0" applyFont="1" applyFill="1" applyBorder="1" applyAlignment="1" applyProtection="1">
      <alignment horizontal="left" vertical="top" wrapText="1"/>
      <protection/>
    </xf>
    <xf numFmtId="0" fontId="0" fillId="0" borderId="29" xfId="0" applyBorder="1" applyAlignment="1">
      <alignment/>
    </xf>
    <xf numFmtId="0" fontId="21" fillId="10" borderId="0" xfId="0" applyFont="1" applyFill="1" applyBorder="1" applyAlignment="1" applyProtection="1">
      <alignment horizontal="left" vertical="center" wrapText="1"/>
      <protection/>
    </xf>
    <xf numFmtId="0" fontId="21" fillId="10" borderId="16" xfId="0" applyFont="1" applyFill="1" applyBorder="1" applyAlignment="1" applyProtection="1">
      <alignment horizontal="left" vertical="center" wrapText="1"/>
      <protection/>
    </xf>
    <xf numFmtId="0" fontId="0" fillId="0" borderId="29" xfId="0" applyBorder="1" applyAlignment="1">
      <alignment horizontal="left" vertical="top" wrapText="1"/>
    </xf>
    <xf numFmtId="0" fontId="3" fillId="10" borderId="21" xfId="0" applyFont="1" applyFill="1" applyBorder="1" applyAlignment="1" applyProtection="1">
      <alignment horizontal="left" vertical="top" wrapText="1"/>
      <protection/>
    </xf>
    <xf numFmtId="0" fontId="3" fillId="10" borderId="24" xfId="0" applyFont="1" applyFill="1" applyBorder="1" applyAlignment="1" applyProtection="1">
      <alignment horizontal="left" vertical="top" wrapText="1"/>
      <protection/>
    </xf>
    <xf numFmtId="0" fontId="101" fillId="0" borderId="58" xfId="0" applyFont="1" applyBorder="1" applyAlignment="1">
      <alignment vertical="top" wrapText="1"/>
    </xf>
    <xf numFmtId="0" fontId="101" fillId="0" borderId="25" xfId="0" applyFont="1" applyBorder="1" applyAlignment="1">
      <alignment vertical="top" wrapText="1"/>
    </xf>
    <xf numFmtId="0" fontId="3" fillId="10" borderId="32" xfId="0" applyFont="1" applyFill="1" applyBorder="1" applyAlignment="1" applyProtection="1">
      <alignment horizontal="left" vertical="top" wrapText="1"/>
      <protection/>
    </xf>
    <xf numFmtId="0" fontId="3" fillId="10" borderId="27" xfId="0" applyFont="1" applyFill="1" applyBorder="1" applyAlignment="1" applyProtection="1">
      <alignment horizontal="left" vertical="top" wrapText="1"/>
      <protection/>
    </xf>
    <xf numFmtId="0" fontId="101" fillId="0" borderId="10" xfId="0" applyFont="1" applyBorder="1" applyAlignment="1">
      <alignment horizontal="justify" vertical="top"/>
    </xf>
    <xf numFmtId="0" fontId="101" fillId="33" borderId="18" xfId="0" applyFont="1" applyFill="1" applyBorder="1" applyAlignment="1">
      <alignment horizontal="left" vertical="top" wrapText="1"/>
    </xf>
    <xf numFmtId="0" fontId="101" fillId="33" borderId="20" xfId="0" applyFont="1" applyFill="1" applyBorder="1" applyAlignment="1">
      <alignment horizontal="left" vertical="top" wrapText="1"/>
    </xf>
    <xf numFmtId="0" fontId="101" fillId="0" borderId="58" xfId="0" applyFont="1" applyBorder="1" applyAlignment="1">
      <alignment horizontal="justify" vertical="top"/>
    </xf>
    <xf numFmtId="0" fontId="101" fillId="0" borderId="25" xfId="0" applyFont="1" applyBorder="1" applyAlignment="1">
      <alignment horizontal="justify" vertical="top"/>
    </xf>
    <xf numFmtId="0" fontId="112" fillId="10" borderId="22" xfId="0" applyFont="1" applyFill="1" applyBorder="1" applyAlignment="1">
      <alignment horizontal="center"/>
    </xf>
    <xf numFmtId="0" fontId="11" fillId="10" borderId="0" xfId="0" applyFont="1" applyFill="1" applyBorder="1" applyAlignment="1" applyProtection="1">
      <alignment horizontal="center" wrapText="1"/>
      <protection/>
    </xf>
    <xf numFmtId="0" fontId="3" fillId="33" borderId="58" xfId="0" applyFont="1" applyFill="1" applyBorder="1" applyAlignment="1" applyProtection="1">
      <alignment horizontal="center" vertical="center" wrapText="1"/>
      <protection/>
    </xf>
    <xf numFmtId="0" fontId="3" fillId="33" borderId="25" xfId="0" applyFont="1" applyFill="1" applyBorder="1" applyAlignment="1" applyProtection="1">
      <alignment horizontal="center" vertical="center" wrapText="1"/>
      <protection/>
    </xf>
    <xf numFmtId="0" fontId="101" fillId="0" borderId="21" xfId="0" applyFont="1" applyBorder="1" applyAlignment="1">
      <alignment horizontal="left" vertical="top" wrapText="1"/>
    </xf>
    <xf numFmtId="0" fontId="101" fillId="0" borderId="23" xfId="0" applyFont="1" applyBorder="1" applyAlignment="1">
      <alignment horizontal="left" vertical="top" wrapText="1"/>
    </xf>
    <xf numFmtId="0" fontId="5" fillId="10" borderId="19" xfId="0" applyFont="1" applyFill="1" applyBorder="1" applyAlignment="1" applyProtection="1">
      <alignment horizontal="center" vertical="center" wrapText="1"/>
      <protection/>
    </xf>
    <xf numFmtId="0" fontId="3" fillId="10" borderId="32" xfId="0" applyFont="1" applyFill="1" applyBorder="1" applyAlignment="1" applyProtection="1">
      <alignment vertical="top" wrapText="1"/>
      <protection/>
    </xf>
    <xf numFmtId="0" fontId="3" fillId="10" borderId="24" xfId="0" applyFont="1" applyFill="1" applyBorder="1" applyAlignment="1" applyProtection="1">
      <alignment vertical="top" wrapText="1"/>
      <protection/>
    </xf>
    <xf numFmtId="0" fontId="30" fillId="0" borderId="58" xfId="0" applyFont="1" applyBorder="1" applyAlignment="1">
      <alignment vertical="top" wrapText="1"/>
    </xf>
    <xf numFmtId="0" fontId="30" fillId="0" borderId="25" xfId="0" applyFont="1" applyBorder="1" applyAlignment="1">
      <alignment vertical="top" wrapText="1"/>
    </xf>
    <xf numFmtId="0" fontId="113" fillId="34" borderId="58" xfId="0" applyFont="1" applyFill="1" applyBorder="1" applyAlignment="1">
      <alignment horizontal="center"/>
    </xf>
    <xf numFmtId="0" fontId="113" fillId="34" borderId="25" xfId="0" applyFont="1" applyFill="1" applyBorder="1" applyAlignment="1">
      <alignment horizontal="center"/>
    </xf>
    <xf numFmtId="0" fontId="95" fillId="0" borderId="58" xfId="0" applyFont="1" applyFill="1" applyBorder="1" applyAlignment="1">
      <alignment horizontal="center"/>
    </xf>
    <xf numFmtId="0" fontId="95" fillId="0" borderId="66" xfId="0" applyFont="1" applyFill="1" applyBorder="1" applyAlignment="1">
      <alignment horizontal="center"/>
    </xf>
    <xf numFmtId="0" fontId="98" fillId="10" borderId="19" xfId="0" applyFont="1" applyFill="1" applyBorder="1" applyAlignment="1">
      <alignment/>
    </xf>
    <xf numFmtId="0" fontId="0" fillId="4" borderId="58" xfId="0" applyFill="1" applyBorder="1" applyAlignment="1" applyProtection="1">
      <alignment horizontal="center" vertical="center"/>
      <protection/>
    </xf>
    <xf numFmtId="0" fontId="0" fillId="4" borderId="13" xfId="0" applyFill="1" applyBorder="1" applyAlignment="1" applyProtection="1">
      <alignment horizontal="center" vertical="center"/>
      <protection/>
    </xf>
    <xf numFmtId="0" fontId="0" fillId="4" borderId="25" xfId="0" applyFill="1" applyBorder="1" applyAlignment="1" applyProtection="1">
      <alignment horizontal="center" vertical="center"/>
      <protection/>
    </xf>
    <xf numFmtId="0" fontId="0" fillId="4" borderId="45" xfId="0" applyFill="1" applyBorder="1" applyAlignment="1" applyProtection="1">
      <alignment horizontal="left" vertical="center" wrapText="1"/>
      <protection/>
    </xf>
    <xf numFmtId="0" fontId="0" fillId="4" borderId="67" xfId="0" applyFill="1" applyBorder="1" applyAlignment="1" applyProtection="1">
      <alignment horizontal="left" vertical="center" wrapText="1"/>
      <protection/>
    </xf>
    <xf numFmtId="0" fontId="0" fillId="4" borderId="41" xfId="0" applyFill="1" applyBorder="1" applyAlignment="1" applyProtection="1">
      <alignment horizontal="left" vertical="center" wrapText="1"/>
      <protection/>
    </xf>
    <xf numFmtId="0" fontId="0" fillId="4" borderId="68" xfId="0" applyFill="1" applyBorder="1" applyAlignment="1" applyProtection="1">
      <alignment horizontal="left" vertical="center" wrapText="1"/>
      <protection/>
    </xf>
    <xf numFmtId="0" fontId="0" fillId="4" borderId="69" xfId="0" applyFill="1" applyBorder="1" applyAlignment="1" applyProtection="1">
      <alignment horizontal="left" vertical="center" wrapText="1"/>
      <protection/>
    </xf>
    <xf numFmtId="0" fontId="0" fillId="4" borderId="70" xfId="0" applyFill="1" applyBorder="1" applyAlignment="1" applyProtection="1">
      <alignment horizontal="left" vertical="center" wrapText="1"/>
      <protection/>
    </xf>
    <xf numFmtId="0" fontId="96" fillId="10" borderId="22" xfId="0" applyFont="1" applyFill="1" applyBorder="1" applyAlignment="1">
      <alignment horizontal="center" vertical="center"/>
    </xf>
    <xf numFmtId="0" fontId="114" fillId="33" borderId="46" xfId="0" applyFont="1" applyFill="1" applyBorder="1" applyAlignment="1">
      <alignment horizontal="center" vertical="center"/>
    </xf>
    <xf numFmtId="0" fontId="114" fillId="33" borderId="43" xfId="0" applyFont="1" applyFill="1" applyBorder="1" applyAlignment="1">
      <alignment horizontal="center" vertical="center"/>
    </xf>
    <xf numFmtId="0" fontId="114" fillId="33" borderId="36" xfId="0" applyFont="1" applyFill="1" applyBorder="1" applyAlignment="1">
      <alignment horizontal="center" vertical="center"/>
    </xf>
    <xf numFmtId="0" fontId="19" fillId="10" borderId="21" xfId="0" applyFont="1" applyFill="1" applyBorder="1" applyAlignment="1">
      <alignment horizontal="center" vertical="top" wrapText="1"/>
    </xf>
    <xf numFmtId="0" fontId="19" fillId="10" borderId="22" xfId="0" applyFont="1" applyFill="1" applyBorder="1" applyAlignment="1">
      <alignment horizontal="center" vertical="top" wrapText="1"/>
    </xf>
    <xf numFmtId="0" fontId="105" fillId="10" borderId="22" xfId="0" applyFont="1" applyFill="1" applyBorder="1" applyAlignment="1">
      <alignment horizontal="center" vertical="top" wrapText="1"/>
    </xf>
    <xf numFmtId="0" fontId="84" fillId="10" borderId="18" xfId="55" applyFill="1" applyBorder="1" applyAlignment="1" applyProtection="1">
      <alignment horizontal="center" vertical="top" wrapText="1"/>
      <protection/>
    </xf>
    <xf numFmtId="0" fontId="84" fillId="10" borderId="19" xfId="55" applyFill="1" applyBorder="1" applyAlignment="1" applyProtection="1">
      <alignment horizontal="center" vertical="top" wrapText="1"/>
      <protection/>
    </xf>
    <xf numFmtId="0" fontId="115" fillId="0" borderId="0" xfId="0" applyFont="1" applyAlignment="1" applyProtection="1">
      <alignment horizontal="left"/>
      <protection/>
    </xf>
    <xf numFmtId="0" fontId="106" fillId="6" borderId="57" xfId="0" applyFont="1" applyFill="1" applyBorder="1" applyAlignment="1" applyProtection="1">
      <alignment horizontal="center" vertical="center" wrapText="1"/>
      <protection/>
    </xf>
    <xf numFmtId="0" fontId="106" fillId="6" borderId="40" xfId="0" applyFont="1" applyFill="1" applyBorder="1" applyAlignment="1" applyProtection="1">
      <alignment horizontal="center" vertical="center" wrapText="1"/>
      <protection/>
    </xf>
    <xf numFmtId="0" fontId="87" fillId="35" borderId="45" xfId="58" applyFill="1" applyBorder="1" applyAlignment="1" applyProtection="1">
      <alignment horizontal="center" wrapText="1"/>
      <protection locked="0"/>
    </xf>
    <xf numFmtId="0" fontId="87" fillId="35" borderId="41" xfId="58" applyFill="1" applyBorder="1" applyAlignment="1" applyProtection="1">
      <alignment horizontal="center" wrapText="1"/>
      <protection locked="0"/>
    </xf>
    <xf numFmtId="0" fontId="87" fillId="35" borderId="44" xfId="58" applyFill="1" applyBorder="1" applyAlignment="1" applyProtection="1">
      <alignment horizontal="center" wrapText="1"/>
      <protection locked="0"/>
    </xf>
    <xf numFmtId="0" fontId="87" fillId="35" borderId="42" xfId="58" applyFill="1" applyBorder="1" applyAlignment="1" applyProtection="1">
      <alignment horizontal="center" wrapText="1"/>
      <protection locked="0"/>
    </xf>
    <xf numFmtId="0" fontId="0" fillId="0" borderId="45" xfId="0" applyBorder="1" applyAlignment="1" applyProtection="1">
      <alignment horizontal="left" vertical="center" wrapText="1"/>
      <protection/>
    </xf>
    <xf numFmtId="0" fontId="0" fillId="0" borderId="67" xfId="0" applyBorder="1" applyAlignment="1" applyProtection="1">
      <alignment horizontal="left" vertical="center" wrapText="1"/>
      <protection/>
    </xf>
    <xf numFmtId="0" fontId="0" fillId="0" borderId="41" xfId="0" applyBorder="1" applyAlignment="1" applyProtection="1">
      <alignment horizontal="left" vertical="center" wrapText="1"/>
      <protection/>
    </xf>
    <xf numFmtId="0" fontId="0" fillId="0" borderId="45" xfId="0" applyBorder="1" applyAlignment="1" applyProtection="1">
      <alignment horizontal="center" vertical="center" wrapText="1"/>
      <protection/>
    </xf>
    <xf numFmtId="0" fontId="0" fillId="0" borderId="67" xfId="0" applyBorder="1" applyAlignment="1" applyProtection="1">
      <alignment horizontal="center" vertical="center" wrapText="1"/>
      <protection/>
    </xf>
    <xf numFmtId="0" fontId="0" fillId="0" borderId="41" xfId="0" applyBorder="1" applyAlignment="1" applyProtection="1">
      <alignment horizontal="center" vertical="center" wrapText="1"/>
      <protection/>
    </xf>
    <xf numFmtId="0" fontId="110" fillId="31" borderId="45" xfId="58" applyFont="1" applyBorder="1" applyAlignment="1" applyProtection="1">
      <alignment horizontal="center" vertical="center"/>
      <protection locked="0"/>
    </xf>
    <xf numFmtId="0" fontId="110" fillId="31" borderId="41" xfId="58" applyFont="1" applyBorder="1" applyAlignment="1" applyProtection="1">
      <alignment horizontal="center" vertical="center"/>
      <protection locked="0"/>
    </xf>
    <xf numFmtId="0" fontId="110" fillId="35" borderId="45" xfId="58" applyFont="1" applyFill="1" applyBorder="1" applyAlignment="1" applyProtection="1">
      <alignment horizontal="center" vertical="center"/>
      <protection locked="0"/>
    </xf>
    <xf numFmtId="0" fontId="110" fillId="35" borderId="41" xfId="58" applyFont="1" applyFill="1" applyBorder="1" applyAlignment="1" applyProtection="1">
      <alignment horizontal="center" vertical="center"/>
      <protection locked="0"/>
    </xf>
    <xf numFmtId="0" fontId="87" fillId="31" borderId="45" xfId="58" applyBorder="1" applyAlignment="1" applyProtection="1">
      <alignment horizontal="center" wrapText="1"/>
      <protection locked="0"/>
    </xf>
    <xf numFmtId="0" fontId="87" fillId="31" borderId="41" xfId="58" applyBorder="1" applyAlignment="1" applyProtection="1">
      <alignment horizontal="center" wrapText="1"/>
      <protection locked="0"/>
    </xf>
    <xf numFmtId="0" fontId="87" fillId="31" borderId="44" xfId="58" applyBorder="1" applyAlignment="1" applyProtection="1">
      <alignment horizontal="center" wrapText="1"/>
      <protection locked="0"/>
    </xf>
    <xf numFmtId="0" fontId="87" fillId="31" borderId="42" xfId="58" applyBorder="1" applyAlignment="1" applyProtection="1">
      <alignment horizontal="center" wrapText="1"/>
      <protection locked="0"/>
    </xf>
    <xf numFmtId="0" fontId="106" fillId="6" borderId="46" xfId="0" applyFont="1" applyFill="1" applyBorder="1" applyAlignment="1" applyProtection="1">
      <alignment horizontal="center" vertical="center" wrapText="1"/>
      <protection/>
    </xf>
    <xf numFmtId="0" fontId="106" fillId="6" borderId="47" xfId="0" applyFont="1" applyFill="1" applyBorder="1" applyAlignment="1" applyProtection="1">
      <alignment horizontal="center" vertical="center" wrapText="1"/>
      <protection/>
    </xf>
    <xf numFmtId="0" fontId="106" fillId="6" borderId="57" xfId="0" applyFont="1" applyFill="1" applyBorder="1" applyAlignment="1" applyProtection="1">
      <alignment horizontal="center" vertical="center"/>
      <protection/>
    </xf>
    <xf numFmtId="0" fontId="106" fillId="6" borderId="40" xfId="0" applyFont="1" applyFill="1" applyBorder="1" applyAlignment="1" applyProtection="1">
      <alignment horizontal="center" vertical="center"/>
      <protection/>
    </xf>
    <xf numFmtId="0" fontId="110" fillId="31" borderId="46" xfId="58" applyFont="1" applyBorder="1" applyAlignment="1" applyProtection="1">
      <alignment horizontal="center" vertical="center" wrapText="1"/>
      <protection locked="0"/>
    </xf>
    <xf numFmtId="0" fontId="110" fillId="31" borderId="47" xfId="58" applyFont="1" applyBorder="1" applyAlignment="1" applyProtection="1">
      <alignment horizontal="center" vertical="center" wrapText="1"/>
      <protection locked="0"/>
    </xf>
    <xf numFmtId="0" fontId="110" fillId="35" borderId="46" xfId="58" applyFont="1" applyFill="1" applyBorder="1" applyAlignment="1" applyProtection="1">
      <alignment horizontal="center" vertical="center" wrapText="1"/>
      <protection locked="0"/>
    </xf>
    <xf numFmtId="0" fontId="110" fillId="35" borderId="47" xfId="58" applyFont="1" applyFill="1" applyBorder="1" applyAlignment="1" applyProtection="1">
      <alignment horizontal="center" vertical="center" wrapText="1"/>
      <protection locked="0"/>
    </xf>
    <xf numFmtId="0" fontId="0" fillId="0" borderId="48" xfId="0" applyBorder="1" applyAlignment="1" applyProtection="1">
      <alignment horizontal="left" vertical="center" wrapText="1"/>
      <protection/>
    </xf>
    <xf numFmtId="0" fontId="106" fillId="6" borderId="61" xfId="0" applyFont="1" applyFill="1" applyBorder="1" applyAlignment="1" applyProtection="1">
      <alignment horizontal="center" vertical="center" wrapText="1"/>
      <protection/>
    </xf>
    <xf numFmtId="0" fontId="106" fillId="6" borderId="63" xfId="0" applyFont="1" applyFill="1" applyBorder="1" applyAlignment="1" applyProtection="1">
      <alignment horizontal="center" vertical="center"/>
      <protection/>
    </xf>
    <xf numFmtId="0" fontId="87" fillId="35" borderId="64" xfId="58" applyFill="1" applyBorder="1" applyAlignment="1" applyProtection="1">
      <alignment horizontal="center" vertical="center" wrapText="1"/>
      <protection locked="0"/>
    </xf>
    <xf numFmtId="0" fontId="87" fillId="35" borderId="36" xfId="58" applyFill="1" applyBorder="1" applyAlignment="1" applyProtection="1">
      <alignment horizontal="center" vertical="center" wrapText="1"/>
      <protection locked="0"/>
    </xf>
    <xf numFmtId="0" fontId="87" fillId="35" borderId="46" xfId="58" applyFill="1" applyBorder="1" applyAlignment="1" applyProtection="1">
      <alignment horizontal="center" vertical="center" wrapText="1"/>
      <protection locked="0"/>
    </xf>
    <xf numFmtId="0" fontId="87" fillId="35" borderId="47" xfId="58" applyFill="1" applyBorder="1" applyAlignment="1" applyProtection="1">
      <alignment horizontal="center" vertical="center" wrapText="1"/>
      <protection locked="0"/>
    </xf>
    <xf numFmtId="0" fontId="106" fillId="6" borderId="43" xfId="0" applyFont="1" applyFill="1" applyBorder="1" applyAlignment="1" applyProtection="1">
      <alignment horizontal="center" vertical="center" wrapText="1"/>
      <protection/>
    </xf>
    <xf numFmtId="0" fontId="87" fillId="31" borderId="43" xfId="58" applyBorder="1" applyAlignment="1" applyProtection="1">
      <alignment horizontal="center" vertical="center"/>
      <protection locked="0"/>
    </xf>
    <xf numFmtId="0" fontId="87" fillId="35" borderId="43" xfId="58" applyFill="1" applyBorder="1" applyAlignment="1" applyProtection="1">
      <alignment horizontal="center" vertical="center"/>
      <protection locked="0"/>
    </xf>
    <xf numFmtId="0" fontId="87" fillId="35" borderId="47" xfId="58" applyFill="1" applyBorder="1" applyAlignment="1" applyProtection="1">
      <alignment horizontal="center" vertical="center"/>
      <protection locked="0"/>
    </xf>
    <xf numFmtId="10" fontId="87" fillId="31" borderId="46" xfId="58" applyNumberFormat="1" applyBorder="1" applyAlignment="1" applyProtection="1">
      <alignment horizontal="center" vertical="center" wrapText="1"/>
      <protection locked="0"/>
    </xf>
    <xf numFmtId="10" fontId="87" fillId="31" borderId="36" xfId="58" applyNumberFormat="1" applyBorder="1" applyAlignment="1" applyProtection="1">
      <alignment horizontal="center" vertical="center" wrapText="1"/>
      <protection locked="0"/>
    </xf>
    <xf numFmtId="0" fontId="87" fillId="31" borderId="46" xfId="58" applyBorder="1" applyAlignment="1" applyProtection="1">
      <alignment horizontal="center" vertical="center" wrapText="1"/>
      <protection locked="0"/>
    </xf>
    <xf numFmtId="0" fontId="87" fillId="31" borderId="43" xfId="58" applyBorder="1" applyAlignment="1" applyProtection="1">
      <alignment horizontal="center" vertical="center" wrapText="1"/>
      <protection locked="0"/>
    </xf>
    <xf numFmtId="0" fontId="106" fillId="6" borderId="62" xfId="0" applyFont="1" applyFill="1" applyBorder="1" applyAlignment="1" applyProtection="1">
      <alignment horizontal="center" vertical="center"/>
      <protection/>
    </xf>
    <xf numFmtId="0" fontId="87" fillId="31" borderId="46" xfId="58" applyBorder="1" applyAlignment="1" applyProtection="1">
      <alignment horizontal="center"/>
      <protection locked="0"/>
    </xf>
    <xf numFmtId="0" fontId="87" fillId="31" borderId="47" xfId="58" applyBorder="1" applyAlignment="1" applyProtection="1">
      <alignment horizontal="center"/>
      <protection locked="0"/>
    </xf>
    <xf numFmtId="0" fontId="87" fillId="35" borderId="46" xfId="58" applyFill="1" applyBorder="1" applyAlignment="1" applyProtection="1">
      <alignment horizontal="center"/>
      <protection locked="0"/>
    </xf>
    <xf numFmtId="0" fontId="87" fillId="35" borderId="47" xfId="58" applyFill="1" applyBorder="1" applyAlignment="1" applyProtection="1">
      <alignment horizontal="center"/>
      <protection locked="0"/>
    </xf>
    <xf numFmtId="0" fontId="87" fillId="31" borderId="47" xfId="58" applyBorder="1" applyAlignment="1" applyProtection="1">
      <alignment horizontal="center" vertical="center" wrapText="1"/>
      <protection locked="0"/>
    </xf>
    <xf numFmtId="0" fontId="0" fillId="0" borderId="29" xfId="0" applyBorder="1" applyAlignment="1" applyProtection="1">
      <alignment horizontal="left" vertical="center" wrapText="1"/>
      <protection/>
    </xf>
    <xf numFmtId="0" fontId="106" fillId="6" borderId="36" xfId="0" applyFont="1" applyFill="1" applyBorder="1" applyAlignment="1" applyProtection="1">
      <alignment horizontal="center" vertical="center" wrapText="1"/>
      <protection/>
    </xf>
    <xf numFmtId="0" fontId="87" fillId="31" borderId="46" xfId="58" applyBorder="1" applyAlignment="1" applyProtection="1">
      <alignment horizontal="center" vertical="center"/>
      <protection locked="0"/>
    </xf>
    <xf numFmtId="0" fontId="87" fillId="31" borderId="36" xfId="58" applyBorder="1" applyAlignment="1" applyProtection="1">
      <alignment horizontal="center" vertical="center"/>
      <protection locked="0"/>
    </xf>
    <xf numFmtId="0" fontId="87" fillId="35" borderId="46" xfId="58" applyFill="1" applyBorder="1" applyAlignment="1" applyProtection="1">
      <alignment horizontal="center" vertical="center"/>
      <protection locked="0"/>
    </xf>
    <xf numFmtId="0" fontId="87" fillId="35" borderId="36" xfId="58" applyFill="1" applyBorder="1" applyAlignment="1" applyProtection="1">
      <alignment horizontal="center" vertical="center"/>
      <protection locked="0"/>
    </xf>
    <xf numFmtId="0" fontId="0" fillId="4" borderId="56" xfId="0" applyFill="1" applyBorder="1" applyAlignment="1" applyProtection="1">
      <alignment horizontal="center" vertical="center"/>
      <protection/>
    </xf>
    <xf numFmtId="0" fontId="0" fillId="4" borderId="53" xfId="0" applyFill="1" applyBorder="1" applyAlignment="1" applyProtection="1">
      <alignment horizontal="center" vertical="center"/>
      <protection/>
    </xf>
    <xf numFmtId="0" fontId="0" fillId="4" borderId="15" xfId="0" applyFill="1" applyBorder="1" applyAlignment="1" applyProtection="1">
      <alignment horizontal="center" vertical="center"/>
      <protection/>
    </xf>
    <xf numFmtId="0" fontId="106" fillId="6" borderId="61" xfId="0" applyFont="1" applyFill="1" applyBorder="1" applyAlignment="1" applyProtection="1">
      <alignment horizontal="center" vertical="center"/>
      <protection/>
    </xf>
    <xf numFmtId="0" fontId="87" fillId="31" borderId="36" xfId="58" applyBorder="1" applyAlignment="1" applyProtection="1">
      <alignment horizontal="center" vertical="center" wrapText="1"/>
      <protection locked="0"/>
    </xf>
    <xf numFmtId="0" fontId="0" fillId="0" borderId="29" xfId="0" applyBorder="1" applyAlignment="1" applyProtection="1">
      <alignment horizontal="center" vertical="center" wrapText="1"/>
      <protection/>
    </xf>
    <xf numFmtId="0" fontId="87" fillId="31" borderId="45" xfId="58" applyBorder="1" applyAlignment="1" applyProtection="1">
      <alignment horizontal="center" vertical="center"/>
      <protection locked="0"/>
    </xf>
    <xf numFmtId="0" fontId="87" fillId="31" borderId="41" xfId="58" applyBorder="1" applyAlignment="1" applyProtection="1">
      <alignment horizontal="center" vertical="center"/>
      <protection locked="0"/>
    </xf>
    <xf numFmtId="0" fontId="87" fillId="31" borderId="45" xfId="58" applyFill="1" applyBorder="1" applyAlignment="1" applyProtection="1">
      <alignment horizontal="center" vertical="center"/>
      <protection locked="0"/>
    </xf>
    <xf numFmtId="0" fontId="87" fillId="31" borderId="41" xfId="58" applyFill="1" applyBorder="1" applyAlignment="1" applyProtection="1">
      <alignment horizontal="center" vertical="center"/>
      <protection locked="0"/>
    </xf>
    <xf numFmtId="0" fontId="0" fillId="4" borderId="71" xfId="0" applyFill="1" applyBorder="1" applyAlignment="1" applyProtection="1">
      <alignment horizontal="center" vertical="center"/>
      <protection/>
    </xf>
    <xf numFmtId="0" fontId="0" fillId="4" borderId="72" xfId="0" applyFill="1" applyBorder="1" applyAlignment="1" applyProtection="1">
      <alignment horizontal="center" vertical="center"/>
      <protection/>
    </xf>
    <xf numFmtId="0" fontId="87" fillId="35" borderId="44" xfId="58" applyFill="1" applyBorder="1" applyAlignment="1" applyProtection="1">
      <alignment horizontal="center" vertical="center"/>
      <protection locked="0"/>
    </xf>
    <xf numFmtId="0" fontId="87" fillId="35" borderId="42" xfId="58" applyFill="1" applyBorder="1" applyAlignment="1" applyProtection="1">
      <alignment horizontal="center" vertical="center"/>
      <protection locked="0"/>
    </xf>
    <xf numFmtId="0" fontId="87" fillId="31" borderId="44" xfId="58" applyBorder="1" applyAlignment="1" applyProtection="1">
      <alignment horizontal="center" vertical="center"/>
      <protection locked="0"/>
    </xf>
    <xf numFmtId="0" fontId="87" fillId="31" borderId="42" xfId="58" applyBorder="1" applyAlignment="1" applyProtection="1">
      <alignment horizontal="center" vertical="center"/>
      <protection locked="0"/>
    </xf>
    <xf numFmtId="0" fontId="87" fillId="35" borderId="45" xfId="58" applyFill="1" applyBorder="1" applyAlignment="1" applyProtection="1">
      <alignment horizontal="center" vertical="center"/>
      <protection locked="0"/>
    </xf>
    <xf numFmtId="0" fontId="87" fillId="35" borderId="41" xfId="58" applyFill="1" applyBorder="1" applyAlignment="1" applyProtection="1">
      <alignment horizontal="center" vertical="center"/>
      <protection locked="0"/>
    </xf>
    <xf numFmtId="0" fontId="0" fillId="4" borderId="45" xfId="0" applyFill="1" applyBorder="1" applyAlignment="1" applyProtection="1">
      <alignment horizontal="center" vertical="center" wrapText="1"/>
      <protection/>
    </xf>
    <xf numFmtId="0" fontId="0" fillId="4" borderId="67" xfId="0" applyFill="1" applyBorder="1" applyAlignment="1" applyProtection="1">
      <alignment horizontal="center" vertical="center" wrapText="1"/>
      <protection/>
    </xf>
    <xf numFmtId="0" fontId="0" fillId="4" borderId="41" xfId="0" applyFill="1" applyBorder="1" applyAlignment="1" applyProtection="1">
      <alignment horizontal="center" vertical="center" wrapText="1"/>
      <protection/>
    </xf>
    <xf numFmtId="10" fontId="87" fillId="35" borderId="46" xfId="58" applyNumberFormat="1" applyFill="1" applyBorder="1" applyAlignment="1" applyProtection="1">
      <alignment horizontal="center" vertical="center"/>
      <protection locked="0"/>
    </xf>
    <xf numFmtId="10" fontId="87" fillId="35" borderId="36" xfId="58" applyNumberFormat="1" applyFill="1" applyBorder="1" applyAlignment="1" applyProtection="1">
      <alignment horizontal="center" vertical="center"/>
      <protection locked="0"/>
    </xf>
    <xf numFmtId="0" fontId="110" fillId="35" borderId="46" xfId="58" applyFont="1" applyFill="1" applyBorder="1" applyAlignment="1" applyProtection="1">
      <alignment horizontal="center" vertical="center"/>
      <protection locked="0"/>
    </xf>
    <xf numFmtId="0" fontId="110" fillId="35" borderId="36" xfId="58" applyFont="1" applyFill="1" applyBorder="1" applyAlignment="1" applyProtection="1">
      <alignment horizontal="center" vertical="center"/>
      <protection locked="0"/>
    </xf>
    <xf numFmtId="0" fontId="110" fillId="31" borderId="46" xfId="58" applyFont="1" applyBorder="1" applyAlignment="1" applyProtection="1">
      <alignment horizontal="center" vertical="center"/>
      <protection locked="0"/>
    </xf>
    <xf numFmtId="0" fontId="110" fillId="31" borderId="36" xfId="58" applyFont="1" applyBorder="1" applyAlignment="1" applyProtection="1">
      <alignment horizontal="center" vertical="center"/>
      <protection locked="0"/>
    </xf>
    <xf numFmtId="0" fontId="0" fillId="0" borderId="68" xfId="0" applyBorder="1" applyAlignment="1" applyProtection="1">
      <alignment horizontal="left" vertical="center" wrapText="1"/>
      <protection/>
    </xf>
    <xf numFmtId="0" fontId="0" fillId="0" borderId="70" xfId="0" applyBorder="1" applyAlignment="1" applyProtection="1">
      <alignment horizontal="left" vertical="center" wrapText="1"/>
      <protection/>
    </xf>
    <xf numFmtId="0" fontId="87" fillId="31" borderId="46" xfId="58" applyBorder="1" applyAlignment="1" applyProtection="1">
      <alignment horizontal="left" vertical="center" wrapText="1"/>
      <protection locked="0"/>
    </xf>
    <xf numFmtId="0" fontId="87" fillId="31" borderId="43" xfId="58" applyBorder="1" applyAlignment="1" applyProtection="1">
      <alignment horizontal="left" vertical="center" wrapText="1"/>
      <protection locked="0"/>
    </xf>
    <xf numFmtId="0" fontId="87" fillId="31" borderId="47" xfId="58" applyBorder="1" applyAlignment="1" applyProtection="1">
      <alignment horizontal="left" vertical="center" wrapText="1"/>
      <protection locked="0"/>
    </xf>
    <xf numFmtId="0" fontId="87" fillId="35" borderId="46" xfId="58" applyFill="1" applyBorder="1" applyAlignment="1" applyProtection="1">
      <alignment horizontal="left" vertical="center" wrapText="1"/>
      <protection locked="0"/>
    </xf>
    <xf numFmtId="0" fontId="87" fillId="35" borderId="43" xfId="58" applyFill="1" applyBorder="1" applyAlignment="1" applyProtection="1">
      <alignment horizontal="left" vertical="center" wrapText="1"/>
      <protection locked="0"/>
    </xf>
    <xf numFmtId="0" fontId="87" fillId="35" borderId="47" xfId="58" applyFill="1" applyBorder="1" applyAlignment="1" applyProtection="1">
      <alignment horizontal="left" vertical="center" wrapText="1"/>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Explanatory Text"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1 2" xfId="59"/>
    <cellStyle name="Normal 2 2" xfId="60"/>
    <cellStyle name="Normal 3" xfId="61"/>
    <cellStyle name="Note" xfId="62"/>
    <cellStyle name="Output" xfId="63"/>
    <cellStyle name="Percent" xfId="64"/>
    <cellStyle name="Title" xfId="65"/>
    <cellStyle name="Total" xfId="66"/>
    <cellStyle name="Warning Text" xfId="67"/>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1" name="logo-image" descr="Home"/>
        <xdr:cNvPicPr preferRelativeResize="1">
          <a:picLocks noChangeAspect="1"/>
        </xdr:cNvPicPr>
      </xdr:nvPicPr>
      <xdr:blipFill>
        <a:blip r:embed="rId1"/>
        <a:stretch>
          <a:fillRect/>
        </a:stretch>
      </xdr:blipFill>
      <xdr:spPr>
        <a:xfrm>
          <a:off x="219075" y="238125"/>
          <a:ext cx="1419225"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william.tuivaga\AppData\Local\Microsoft\Windows\Temporary%20Internet%20Files\Content.Outlook\SD489SAR\PPR%202015\Cook%20Island%20AF%20PPR_2015_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7">
        <row r="146">
          <cell r="G146" t="str">
            <v>Community</v>
          </cell>
        </row>
        <row r="147">
          <cell r="G147" t="str">
            <v>Multi-community</v>
          </cell>
        </row>
        <row r="148">
          <cell r="G148" t="str">
            <v>Departmental</v>
          </cell>
        </row>
        <row r="149">
          <cell r="G149" t="str">
            <v>National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na.tiraa@cookislands.gov.ck" TargetMode="External" /><Relationship Id="rId2" Type="http://schemas.openxmlformats.org/officeDocument/2006/relationships/hyperlink" Target="mailto:william.tuivaga@cookislands.gov.ck" TargetMode="External" /><Relationship Id="rId3" Type="http://schemas.openxmlformats.org/officeDocument/2006/relationships/hyperlink" Target="mailto:myra.patai@cookislands.gov.ck"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william.tuivaga@cookislands.gov.ck"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P177"/>
  <sheetViews>
    <sheetView zoomScale="90" zoomScaleNormal="90" zoomScalePageLayoutView="0" workbookViewId="0" topLeftCell="A15">
      <selection activeCell="C58" sqref="C58"/>
    </sheetView>
  </sheetViews>
  <sheetFormatPr defaultColWidth="102.28125" defaultRowHeight="15"/>
  <cols>
    <col min="1" max="1" width="2.57421875" style="1" customWidth="1"/>
    <col min="2" max="2" width="10.8515625" style="73" customWidth="1"/>
    <col min="3" max="3" width="14.8515625" style="73" customWidth="1"/>
    <col min="4" max="4" width="87.140625" style="1" customWidth="1"/>
    <col min="5" max="5" width="3.7109375" style="1" customWidth="1"/>
    <col min="6" max="6" width="29.28125" style="1" customWidth="1"/>
    <col min="7" max="7" width="42.14062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74"/>
      <c r="C2" s="75"/>
      <c r="D2" s="37"/>
      <c r="E2" s="38"/>
    </row>
    <row r="3" spans="2:5" ht="19.5" thickBot="1">
      <c r="B3" s="76"/>
      <c r="C3" s="77"/>
      <c r="D3" s="46" t="s">
        <v>0</v>
      </c>
      <c r="E3" s="40"/>
    </row>
    <row r="4" spans="2:5" ht="15.75" thickBot="1">
      <c r="B4" s="76"/>
      <c r="C4" s="77"/>
      <c r="D4" s="39"/>
      <c r="E4" s="40"/>
    </row>
    <row r="5" spans="2:5" ht="15.75" thickBot="1">
      <c r="B5" s="76"/>
      <c r="C5" s="78" t="s">
        <v>1</v>
      </c>
      <c r="D5" s="85" t="s">
        <v>2</v>
      </c>
      <c r="E5" s="40"/>
    </row>
    <row r="6" spans="2:16" s="3" customFormat="1" ht="15.75" thickBot="1">
      <c r="B6" s="388"/>
      <c r="C6" s="259"/>
      <c r="D6" s="310"/>
      <c r="E6" s="389"/>
      <c r="F6" s="390"/>
      <c r="G6" s="2"/>
      <c r="H6" s="2"/>
      <c r="I6" s="2"/>
      <c r="J6" s="2"/>
      <c r="K6" s="2"/>
      <c r="L6" s="2"/>
      <c r="M6" s="2"/>
      <c r="N6" s="2"/>
      <c r="O6" s="2"/>
      <c r="P6" s="2"/>
    </row>
    <row r="7" spans="2:16" s="3" customFormat="1" ht="21" customHeight="1" thickBot="1">
      <c r="B7" s="388"/>
      <c r="C7" s="41" t="s">
        <v>3</v>
      </c>
      <c r="D7" s="84" t="s">
        <v>4</v>
      </c>
      <c r="E7" s="389"/>
      <c r="F7" s="390"/>
      <c r="G7" s="2"/>
      <c r="H7" s="2"/>
      <c r="I7" s="2"/>
      <c r="J7" s="2"/>
      <c r="K7" s="2"/>
      <c r="L7" s="2"/>
      <c r="M7" s="2"/>
      <c r="N7" s="2"/>
      <c r="O7" s="2"/>
      <c r="P7" s="2"/>
    </row>
    <row r="8" spans="2:16" s="3" customFormat="1" ht="15" hidden="1">
      <c r="B8" s="76"/>
      <c r="C8" s="77"/>
      <c r="D8" s="39"/>
      <c r="E8" s="389"/>
      <c r="F8" s="390"/>
      <c r="G8" s="2"/>
      <c r="H8" s="2"/>
      <c r="I8" s="2"/>
      <c r="J8" s="2"/>
      <c r="K8" s="2"/>
      <c r="L8" s="2"/>
      <c r="M8" s="2"/>
      <c r="N8" s="2"/>
      <c r="O8" s="2"/>
      <c r="P8" s="2"/>
    </row>
    <row r="9" spans="2:16" s="3" customFormat="1" ht="15" hidden="1">
      <c r="B9" s="76"/>
      <c r="C9" s="77"/>
      <c r="D9" s="39"/>
      <c r="E9" s="389"/>
      <c r="F9" s="390"/>
      <c r="G9" s="2"/>
      <c r="H9" s="2"/>
      <c r="I9" s="2"/>
      <c r="J9" s="2"/>
      <c r="K9" s="2"/>
      <c r="L9" s="2"/>
      <c r="M9" s="2"/>
      <c r="N9" s="2"/>
      <c r="O9" s="2"/>
      <c r="P9" s="2"/>
    </row>
    <row r="10" spans="2:16" s="3" customFormat="1" ht="15" hidden="1">
      <c r="B10" s="76"/>
      <c r="C10" s="77"/>
      <c r="D10" s="39"/>
      <c r="E10" s="389"/>
      <c r="F10" s="390"/>
      <c r="G10" s="2"/>
      <c r="H10" s="2"/>
      <c r="I10" s="2"/>
      <c r="J10" s="2"/>
      <c r="K10" s="2"/>
      <c r="L10" s="2"/>
      <c r="M10" s="2"/>
      <c r="N10" s="2"/>
      <c r="O10" s="2"/>
      <c r="P10" s="2"/>
    </row>
    <row r="11" spans="2:16" s="3" customFormat="1" ht="15" hidden="1">
      <c r="B11" s="76"/>
      <c r="C11" s="77"/>
      <c r="D11" s="39"/>
      <c r="E11" s="389"/>
      <c r="F11" s="390"/>
      <c r="G11" s="2"/>
      <c r="H11" s="2"/>
      <c r="I11" s="2"/>
      <c r="J11" s="2"/>
      <c r="K11" s="2"/>
      <c r="L11" s="2"/>
      <c r="M11" s="2"/>
      <c r="N11" s="2"/>
      <c r="O11" s="2"/>
      <c r="P11" s="2"/>
    </row>
    <row r="12" spans="2:16" s="3" customFormat="1" ht="15.75" thickBot="1">
      <c r="B12" s="388"/>
      <c r="C12" s="259"/>
      <c r="D12" s="310"/>
      <c r="E12" s="389"/>
      <c r="F12" s="390"/>
      <c r="G12" s="2"/>
      <c r="H12" s="2"/>
      <c r="I12" s="2"/>
      <c r="J12" s="2"/>
      <c r="K12" s="2"/>
      <c r="L12" s="2"/>
      <c r="M12" s="2"/>
      <c r="N12" s="2"/>
      <c r="O12" s="2"/>
      <c r="P12" s="2"/>
    </row>
    <row r="13" spans="2:16" s="3" customFormat="1" ht="409.5" thickBot="1">
      <c r="B13" s="388"/>
      <c r="C13" s="42" t="s">
        <v>5</v>
      </c>
      <c r="D13" s="141" t="s">
        <v>6</v>
      </c>
      <c r="E13" s="389"/>
      <c r="F13" s="140"/>
      <c r="G13" s="2"/>
      <c r="H13" s="2"/>
      <c r="I13" s="2"/>
      <c r="J13" s="2"/>
      <c r="K13" s="2"/>
      <c r="L13" s="2"/>
      <c r="M13" s="2"/>
      <c r="N13" s="2"/>
      <c r="O13" s="2"/>
      <c r="P13" s="2"/>
    </row>
    <row r="14" spans="2:16" s="3" customFormat="1" ht="15.75" thickBot="1">
      <c r="B14" s="388"/>
      <c r="C14" s="259"/>
      <c r="D14" s="310"/>
      <c r="E14" s="389"/>
      <c r="F14" s="390"/>
      <c r="G14" s="2"/>
      <c r="H14" s="2" t="s">
        <v>7</v>
      </c>
      <c r="I14" s="2" t="s">
        <v>8</v>
      </c>
      <c r="J14" s="2"/>
      <c r="K14" s="2" t="s">
        <v>9</v>
      </c>
      <c r="L14" s="2" t="s">
        <v>10</v>
      </c>
      <c r="M14" s="2" t="s">
        <v>11</v>
      </c>
      <c r="N14" s="2" t="s">
        <v>12</v>
      </c>
      <c r="O14" s="2" t="s">
        <v>13</v>
      </c>
      <c r="P14" s="2" t="s">
        <v>14</v>
      </c>
    </row>
    <row r="15" spans="2:16" s="3" customFormat="1" ht="15">
      <c r="B15" s="388"/>
      <c r="C15" s="43" t="s">
        <v>15</v>
      </c>
      <c r="D15" s="103" t="s">
        <v>16</v>
      </c>
      <c r="E15" s="389"/>
      <c r="F15" s="390"/>
      <c r="G15" s="2"/>
      <c r="H15" s="4" t="s">
        <v>17</v>
      </c>
      <c r="I15" s="2" t="s">
        <v>18</v>
      </c>
      <c r="J15" s="2" t="s">
        <v>19</v>
      </c>
      <c r="K15" s="2" t="s">
        <v>20</v>
      </c>
      <c r="L15" s="2">
        <v>1</v>
      </c>
      <c r="M15" s="2">
        <v>1</v>
      </c>
      <c r="N15" s="2" t="s">
        <v>21</v>
      </c>
      <c r="O15" s="2" t="s">
        <v>22</v>
      </c>
      <c r="P15" s="2" t="s">
        <v>23</v>
      </c>
    </row>
    <row r="16" spans="2:16" s="3" customFormat="1" ht="29.25" customHeight="1">
      <c r="B16" s="407" t="s">
        <v>24</v>
      </c>
      <c r="C16" s="408"/>
      <c r="D16" s="107" t="s">
        <v>25</v>
      </c>
      <c r="E16" s="389"/>
      <c r="F16" s="390"/>
      <c r="G16" s="2"/>
      <c r="H16" s="4" t="s">
        <v>26</v>
      </c>
      <c r="I16" s="2" t="s">
        <v>27</v>
      </c>
      <c r="J16" s="2" t="s">
        <v>28</v>
      </c>
      <c r="K16" s="2" t="s">
        <v>29</v>
      </c>
      <c r="L16" s="2">
        <v>2</v>
      </c>
      <c r="M16" s="2">
        <v>2</v>
      </c>
      <c r="N16" s="2" t="s">
        <v>30</v>
      </c>
      <c r="O16" s="2" t="s">
        <v>31</v>
      </c>
      <c r="P16" s="2" t="s">
        <v>32</v>
      </c>
    </row>
    <row r="17" spans="2:16" s="3" customFormat="1" ht="15">
      <c r="B17" s="388"/>
      <c r="C17" s="43" t="s">
        <v>33</v>
      </c>
      <c r="D17" s="107" t="s">
        <v>34</v>
      </c>
      <c r="E17" s="389"/>
      <c r="F17" s="390"/>
      <c r="G17" s="2"/>
      <c r="H17" s="4" t="s">
        <v>35</v>
      </c>
      <c r="I17" s="2" t="s">
        <v>36</v>
      </c>
      <c r="J17" s="2"/>
      <c r="K17" s="2" t="s">
        <v>37</v>
      </c>
      <c r="L17" s="2">
        <v>3</v>
      </c>
      <c r="M17" s="2">
        <v>3</v>
      </c>
      <c r="N17" s="2" t="s">
        <v>38</v>
      </c>
      <c r="O17" s="2" t="s">
        <v>39</v>
      </c>
      <c r="P17" s="2" t="s">
        <v>40</v>
      </c>
    </row>
    <row r="18" spans="2:16" s="3" customFormat="1" ht="15.75" thickBot="1">
      <c r="B18" s="391"/>
      <c r="C18" s="42" t="s">
        <v>41</v>
      </c>
      <c r="D18" s="105" t="s">
        <v>42</v>
      </c>
      <c r="E18" s="389"/>
      <c r="F18" s="390"/>
      <c r="G18" s="2"/>
      <c r="H18" s="4" t="s">
        <v>43</v>
      </c>
      <c r="I18" s="2"/>
      <c r="J18" s="2"/>
      <c r="K18" s="2" t="s">
        <v>44</v>
      </c>
      <c r="L18" s="2">
        <v>5</v>
      </c>
      <c r="M18" s="2">
        <v>5</v>
      </c>
      <c r="N18" s="2" t="s">
        <v>45</v>
      </c>
      <c r="O18" s="2" t="s">
        <v>46</v>
      </c>
      <c r="P18" s="2" t="s">
        <v>47</v>
      </c>
    </row>
    <row r="19" spans="2:16" s="3" customFormat="1" ht="44.25" customHeight="1" thickBot="1">
      <c r="B19" s="410" t="s">
        <v>48</v>
      </c>
      <c r="C19" s="411"/>
      <c r="D19" s="304" t="s">
        <v>49</v>
      </c>
      <c r="E19" s="389"/>
      <c r="F19" s="390"/>
      <c r="G19" s="2"/>
      <c r="H19" s="4" t="s">
        <v>50</v>
      </c>
      <c r="I19" s="2"/>
      <c r="J19" s="2"/>
      <c r="K19" s="2" t="s">
        <v>51</v>
      </c>
      <c r="L19" s="2"/>
      <c r="M19" s="2"/>
      <c r="N19" s="2"/>
      <c r="O19" s="2" t="s">
        <v>52</v>
      </c>
      <c r="P19" s="2" t="s">
        <v>53</v>
      </c>
    </row>
    <row r="20" spans="2:16" s="3" customFormat="1" ht="15">
      <c r="B20" s="388"/>
      <c r="C20" s="42"/>
      <c r="D20" s="310"/>
      <c r="E20" s="40"/>
      <c r="F20" s="4"/>
      <c r="G20" s="2"/>
      <c r="H20" s="2"/>
      <c r="I20" s="390"/>
      <c r="J20" s="2"/>
      <c r="K20" s="2"/>
      <c r="L20" s="2"/>
      <c r="M20" s="2" t="s">
        <v>54</v>
      </c>
      <c r="N20" s="2" t="s">
        <v>55</v>
      </c>
      <c r="O20" s="390"/>
      <c r="P20" s="390"/>
    </row>
    <row r="21" spans="2:16" s="3" customFormat="1" ht="15">
      <c r="B21" s="388"/>
      <c r="C21" s="78" t="s">
        <v>56</v>
      </c>
      <c r="D21" s="310"/>
      <c r="E21" s="40"/>
      <c r="F21" s="4"/>
      <c r="G21" s="2"/>
      <c r="H21" s="2"/>
      <c r="I21" s="390"/>
      <c r="J21" s="2"/>
      <c r="K21" s="2"/>
      <c r="L21" s="2"/>
      <c r="M21" s="2" t="s">
        <v>57</v>
      </c>
      <c r="N21" s="2" t="s">
        <v>58</v>
      </c>
      <c r="O21" s="390"/>
      <c r="P21" s="390"/>
    </row>
    <row r="22" spans="2:16" s="3" customFormat="1" ht="15.75" thickBot="1">
      <c r="B22" s="388"/>
      <c r="C22" s="79" t="s">
        <v>59</v>
      </c>
      <c r="D22" s="310"/>
      <c r="E22" s="389"/>
      <c r="F22" s="390"/>
      <c r="G22" s="2"/>
      <c r="H22" s="4" t="s">
        <v>60</v>
      </c>
      <c r="I22" s="2"/>
      <c r="J22" s="2"/>
      <c r="K22" s="390"/>
      <c r="L22" s="2"/>
      <c r="M22" s="2"/>
      <c r="N22" s="2"/>
      <c r="O22" s="2" t="s">
        <v>61</v>
      </c>
      <c r="P22" s="2" t="s">
        <v>62</v>
      </c>
    </row>
    <row r="23" spans="2:16" s="3" customFormat="1" ht="15">
      <c r="B23" s="407" t="s">
        <v>63</v>
      </c>
      <c r="C23" s="408"/>
      <c r="D23" s="405">
        <v>40899</v>
      </c>
      <c r="E23" s="389"/>
      <c r="F23" s="390"/>
      <c r="G23" s="2"/>
      <c r="H23" s="4"/>
      <c r="I23" s="2"/>
      <c r="J23" s="2"/>
      <c r="K23" s="390"/>
      <c r="L23" s="2"/>
      <c r="M23" s="2"/>
      <c r="N23" s="2"/>
      <c r="O23" s="2"/>
      <c r="P23" s="2"/>
    </row>
    <row r="24" spans="2:16" s="3" customFormat="1" ht="4.5" customHeight="1">
      <c r="B24" s="407"/>
      <c r="C24" s="408"/>
      <c r="D24" s="406"/>
      <c r="E24" s="389"/>
      <c r="F24" s="390"/>
      <c r="G24" s="2"/>
      <c r="H24" s="4"/>
      <c r="I24" s="2"/>
      <c r="J24" s="2"/>
      <c r="K24" s="390"/>
      <c r="L24" s="2"/>
      <c r="M24" s="2"/>
      <c r="N24" s="2"/>
      <c r="O24" s="2"/>
      <c r="P24" s="2"/>
    </row>
    <row r="25" spans="2:16" s="3" customFormat="1" ht="27.75" customHeight="1">
      <c r="B25" s="407" t="s">
        <v>64</v>
      </c>
      <c r="C25" s="408"/>
      <c r="D25" s="102">
        <v>40826</v>
      </c>
      <c r="E25" s="389"/>
      <c r="F25" s="2"/>
      <c r="G25" s="4"/>
      <c r="H25" s="2"/>
      <c r="I25" s="2"/>
      <c r="J25" s="390"/>
      <c r="K25" s="2"/>
      <c r="L25" s="2"/>
      <c r="M25" s="2"/>
      <c r="N25" s="2" t="s">
        <v>65</v>
      </c>
      <c r="O25" s="2" t="s">
        <v>66</v>
      </c>
      <c r="P25" s="390"/>
    </row>
    <row r="26" spans="2:16" s="3" customFormat="1" ht="32.25" customHeight="1">
      <c r="B26" s="407" t="s">
        <v>67</v>
      </c>
      <c r="C26" s="408"/>
      <c r="D26" s="102">
        <v>41094</v>
      </c>
      <c r="E26" s="389"/>
      <c r="F26" s="2"/>
      <c r="G26" s="4"/>
      <c r="H26" s="2"/>
      <c r="I26" s="2"/>
      <c r="J26" s="390"/>
      <c r="K26" s="2"/>
      <c r="L26" s="2"/>
      <c r="M26" s="2"/>
      <c r="N26" s="2" t="s">
        <v>68</v>
      </c>
      <c r="O26" s="2" t="s">
        <v>69</v>
      </c>
      <c r="P26" s="390"/>
    </row>
    <row r="27" spans="2:16" s="3" customFormat="1" ht="28.5" customHeight="1">
      <c r="B27" s="407" t="s">
        <v>70</v>
      </c>
      <c r="C27" s="408"/>
      <c r="D27" s="102">
        <v>42338</v>
      </c>
      <c r="E27" s="44"/>
      <c r="F27" s="2"/>
      <c r="G27" s="4"/>
      <c r="H27" s="2"/>
      <c r="I27" s="2"/>
      <c r="J27" s="2"/>
      <c r="K27" s="2"/>
      <c r="L27" s="2"/>
      <c r="M27" s="2"/>
      <c r="N27" s="2"/>
      <c r="O27" s="2"/>
      <c r="P27" s="390"/>
    </row>
    <row r="28" spans="2:16" s="3" customFormat="1" ht="15">
      <c r="B28" s="388"/>
      <c r="C28" s="43" t="s">
        <v>71</v>
      </c>
      <c r="D28" s="102" t="s">
        <v>72</v>
      </c>
      <c r="E28" s="389"/>
      <c r="F28" s="139"/>
      <c r="G28" s="4"/>
      <c r="H28" s="2"/>
      <c r="I28" s="2"/>
      <c r="J28" s="2"/>
      <c r="K28" s="2"/>
      <c r="L28" s="2"/>
      <c r="M28" s="2"/>
      <c r="N28" s="2"/>
      <c r="O28" s="2"/>
      <c r="P28" s="390"/>
    </row>
    <row r="29" spans="2:16" s="3" customFormat="1" ht="15">
      <c r="B29" s="388"/>
      <c r="C29" s="259"/>
      <c r="D29" s="392"/>
      <c r="E29" s="389"/>
      <c r="F29" s="2"/>
      <c r="G29" s="4"/>
      <c r="H29" s="2"/>
      <c r="I29" s="2"/>
      <c r="J29" s="2"/>
      <c r="K29" s="2"/>
      <c r="L29" s="2"/>
      <c r="M29" s="2"/>
      <c r="N29" s="2"/>
      <c r="O29" s="2"/>
      <c r="P29" s="390"/>
    </row>
    <row r="30" spans="2:16" s="3" customFormat="1" ht="15.75" thickBot="1">
      <c r="B30" s="388"/>
      <c r="C30" s="259"/>
      <c r="D30" s="45" t="s">
        <v>73</v>
      </c>
      <c r="E30" s="389"/>
      <c r="F30" s="390"/>
      <c r="G30" s="2"/>
      <c r="H30" s="4" t="s">
        <v>74</v>
      </c>
      <c r="I30" s="2"/>
      <c r="J30" s="2"/>
      <c r="K30" s="2"/>
      <c r="L30" s="2"/>
      <c r="M30" s="2"/>
      <c r="N30" s="2"/>
      <c r="O30" s="2"/>
      <c r="P30" s="2"/>
    </row>
    <row r="31" spans="2:16" s="3" customFormat="1" ht="63.75" customHeight="1" thickBot="1">
      <c r="B31" s="388"/>
      <c r="C31" s="259"/>
      <c r="D31" s="289" t="s">
        <v>75</v>
      </c>
      <c r="E31" s="389"/>
      <c r="F31" s="139"/>
      <c r="G31" s="2"/>
      <c r="H31" s="4" t="s">
        <v>76</v>
      </c>
      <c r="I31" s="2"/>
      <c r="J31" s="2"/>
      <c r="K31" s="2"/>
      <c r="L31" s="2"/>
      <c r="M31" s="2"/>
      <c r="N31" s="2"/>
      <c r="O31" s="2"/>
      <c r="P31" s="2"/>
    </row>
    <row r="32" spans="2:16" s="3" customFormat="1" ht="32.25" customHeight="1" thickBot="1">
      <c r="B32" s="407" t="s">
        <v>77</v>
      </c>
      <c r="C32" s="409"/>
      <c r="D32" s="310"/>
      <c r="E32" s="389"/>
      <c r="F32" s="390"/>
      <c r="G32" s="2"/>
      <c r="H32" s="4" t="s">
        <v>78</v>
      </c>
      <c r="I32" s="2"/>
      <c r="J32" s="2"/>
      <c r="K32" s="2"/>
      <c r="L32" s="2"/>
      <c r="M32" s="2"/>
      <c r="N32" s="2"/>
      <c r="O32" s="2"/>
      <c r="P32" s="2"/>
    </row>
    <row r="33" spans="1:16" s="3" customFormat="1" ht="38.25" customHeight="1" thickBot="1">
      <c r="A33" s="390"/>
      <c r="B33" s="388"/>
      <c r="C33" s="259"/>
      <c r="D33" s="91" t="s">
        <v>79</v>
      </c>
      <c r="E33" s="389"/>
      <c r="F33" s="390"/>
      <c r="G33" s="2"/>
      <c r="H33" s="4" t="s">
        <v>80</v>
      </c>
      <c r="I33" s="2"/>
      <c r="J33" s="2"/>
      <c r="K33" s="2"/>
      <c r="L33" s="2"/>
      <c r="M33" s="2"/>
      <c r="N33" s="2"/>
      <c r="O33" s="2"/>
      <c r="P33" s="2"/>
    </row>
    <row r="34" spans="1:16" s="3" customFormat="1" ht="15">
      <c r="A34" s="390"/>
      <c r="B34" s="388"/>
      <c r="C34" s="259"/>
      <c r="D34" s="310"/>
      <c r="E34" s="389"/>
      <c r="F34" s="5"/>
      <c r="G34" s="2"/>
      <c r="H34" s="4" t="s">
        <v>81</v>
      </c>
      <c r="I34" s="2"/>
      <c r="J34" s="2"/>
      <c r="K34" s="2"/>
      <c r="L34" s="2"/>
      <c r="M34" s="2"/>
      <c r="N34" s="2"/>
      <c r="O34" s="2"/>
      <c r="P34" s="2"/>
    </row>
    <row r="35" spans="1:16" s="3" customFormat="1" ht="15">
      <c r="A35" s="390"/>
      <c r="B35" s="388"/>
      <c r="C35" s="80" t="s">
        <v>82</v>
      </c>
      <c r="D35" s="310"/>
      <c r="E35" s="389"/>
      <c r="F35" s="390"/>
      <c r="G35" s="2"/>
      <c r="H35" s="4" t="s">
        <v>83</v>
      </c>
      <c r="I35" s="2"/>
      <c r="J35" s="2"/>
      <c r="K35" s="2"/>
      <c r="L35" s="2"/>
      <c r="M35" s="2"/>
      <c r="N35" s="2"/>
      <c r="O35" s="2"/>
      <c r="P35" s="2"/>
    </row>
    <row r="36" spans="1:16" s="3" customFormat="1" ht="31.5" customHeight="1" thickBot="1">
      <c r="A36" s="390"/>
      <c r="B36" s="407" t="s">
        <v>84</v>
      </c>
      <c r="C36" s="409"/>
      <c r="D36" s="310"/>
      <c r="E36" s="389"/>
      <c r="F36" s="390"/>
      <c r="G36" s="2"/>
      <c r="H36" s="4" t="s">
        <v>85</v>
      </c>
      <c r="I36" s="2"/>
      <c r="J36" s="2"/>
      <c r="K36" s="2"/>
      <c r="L36" s="2"/>
      <c r="M36" s="2"/>
      <c r="N36" s="2"/>
      <c r="O36" s="2"/>
      <c r="P36" s="2"/>
    </row>
    <row r="37" spans="1:16" s="3" customFormat="1" ht="15">
      <c r="A37" s="390"/>
      <c r="B37" s="388"/>
      <c r="C37" s="259" t="s">
        <v>86</v>
      </c>
      <c r="D37" s="86" t="s">
        <v>87</v>
      </c>
      <c r="E37" s="389"/>
      <c r="F37" s="390"/>
      <c r="G37" s="2"/>
      <c r="H37" s="4" t="s">
        <v>88</v>
      </c>
      <c r="I37" s="2"/>
      <c r="J37" s="2"/>
      <c r="K37" s="2"/>
      <c r="L37" s="2"/>
      <c r="M37" s="2"/>
      <c r="N37" s="2"/>
      <c r="O37" s="2"/>
      <c r="P37" s="2"/>
    </row>
    <row r="38" spans="1:16" s="3" customFormat="1" ht="15">
      <c r="A38" s="390"/>
      <c r="B38" s="388"/>
      <c r="C38" s="259" t="s">
        <v>89</v>
      </c>
      <c r="D38" s="106" t="s">
        <v>90</v>
      </c>
      <c r="E38" s="389"/>
      <c r="F38" s="390"/>
      <c r="G38" s="2"/>
      <c r="H38" s="4" t="s">
        <v>91</v>
      </c>
      <c r="I38" s="2"/>
      <c r="J38" s="2"/>
      <c r="K38" s="2"/>
      <c r="L38" s="2"/>
      <c r="M38" s="2"/>
      <c r="N38" s="2"/>
      <c r="O38" s="2"/>
      <c r="P38" s="2"/>
    </row>
    <row r="39" spans="1:16" s="3" customFormat="1" ht="15.75" thickBot="1">
      <c r="A39" s="390"/>
      <c r="B39" s="388"/>
      <c r="C39" s="259" t="s">
        <v>92</v>
      </c>
      <c r="D39" s="104">
        <v>42275</v>
      </c>
      <c r="E39" s="389"/>
      <c r="F39" s="390"/>
      <c r="G39" s="2"/>
      <c r="H39" s="4" t="s">
        <v>93</v>
      </c>
      <c r="I39" s="2"/>
      <c r="J39" s="2"/>
      <c r="K39" s="2"/>
      <c r="L39" s="2"/>
      <c r="M39" s="2"/>
      <c r="N39" s="2"/>
      <c r="O39" s="2"/>
      <c r="P39" s="2"/>
    </row>
    <row r="40" spans="1:16" s="3" customFormat="1" ht="15" customHeight="1" thickBot="1">
      <c r="A40" s="390"/>
      <c r="B40" s="388"/>
      <c r="C40" s="43" t="s">
        <v>94</v>
      </c>
      <c r="D40" s="310"/>
      <c r="E40" s="389"/>
      <c r="F40" s="390"/>
      <c r="G40" s="2"/>
      <c r="H40" s="4" t="s">
        <v>95</v>
      </c>
      <c r="I40" s="2"/>
      <c r="J40" s="2"/>
      <c r="K40" s="2"/>
      <c r="L40" s="2"/>
      <c r="M40" s="2"/>
      <c r="N40" s="2"/>
      <c r="O40" s="2"/>
      <c r="P40" s="2"/>
    </row>
    <row r="41" spans="1:16" s="3" customFormat="1" ht="15">
      <c r="A41" s="390"/>
      <c r="B41" s="388"/>
      <c r="C41" s="259" t="s">
        <v>86</v>
      </c>
      <c r="D41" s="98" t="s">
        <v>96</v>
      </c>
      <c r="E41" s="389"/>
      <c r="F41" s="390"/>
      <c r="G41" s="99"/>
      <c r="H41" s="4" t="s">
        <v>97</v>
      </c>
      <c r="I41" s="2"/>
      <c r="J41" s="2"/>
      <c r="K41" s="2"/>
      <c r="L41" s="2"/>
      <c r="M41" s="2"/>
      <c r="N41" s="2"/>
      <c r="O41" s="2"/>
      <c r="P41" s="2"/>
    </row>
    <row r="42" spans="1:16" s="3" customFormat="1" ht="15">
      <c r="A42" s="390"/>
      <c r="B42" s="388"/>
      <c r="C42" s="259" t="s">
        <v>89</v>
      </c>
      <c r="D42" s="106" t="s">
        <v>98</v>
      </c>
      <c r="E42" s="389"/>
      <c r="F42" s="390"/>
      <c r="G42" s="2"/>
      <c r="H42" s="4" t="s">
        <v>99</v>
      </c>
      <c r="I42" s="2"/>
      <c r="J42" s="2"/>
      <c r="K42" s="2"/>
      <c r="L42" s="2"/>
      <c r="M42" s="2"/>
      <c r="N42" s="2"/>
      <c r="O42" s="2"/>
      <c r="P42" s="2"/>
    </row>
    <row r="43" spans="1:16" s="3" customFormat="1" ht="15.75" thickBot="1">
      <c r="A43" s="390"/>
      <c r="B43" s="388"/>
      <c r="C43" s="259" t="s">
        <v>92</v>
      </c>
      <c r="D43" s="104">
        <v>42275</v>
      </c>
      <c r="E43" s="389"/>
      <c r="F43" s="390"/>
      <c r="G43" s="2"/>
      <c r="H43" s="4" t="s">
        <v>100</v>
      </c>
      <c r="I43" s="2"/>
      <c r="J43" s="2"/>
      <c r="K43" s="2"/>
      <c r="L43" s="2"/>
      <c r="M43" s="2"/>
      <c r="N43" s="2"/>
      <c r="O43" s="2"/>
      <c r="P43" s="2"/>
    </row>
    <row r="44" spans="1:16" s="3" customFormat="1" ht="15.75" thickBot="1">
      <c r="A44" s="390"/>
      <c r="B44" s="388"/>
      <c r="C44" s="43" t="s">
        <v>101</v>
      </c>
      <c r="D44" s="310"/>
      <c r="E44" s="389"/>
      <c r="F44" s="390"/>
      <c r="G44" s="2"/>
      <c r="H44" s="4" t="s">
        <v>102</v>
      </c>
      <c r="I44" s="2"/>
      <c r="J44" s="2"/>
      <c r="K44" s="2"/>
      <c r="L44" s="2"/>
      <c r="M44" s="2"/>
      <c r="N44" s="2"/>
      <c r="O44" s="2"/>
      <c r="P44" s="2"/>
    </row>
    <row r="45" spans="1:16" s="3" customFormat="1" ht="15">
      <c r="A45" s="390"/>
      <c r="B45" s="388"/>
      <c r="C45" s="259" t="s">
        <v>86</v>
      </c>
      <c r="D45" s="86" t="s">
        <v>103</v>
      </c>
      <c r="E45" s="389"/>
      <c r="F45" s="390"/>
      <c r="G45" s="2"/>
      <c r="H45" s="4" t="s">
        <v>104</v>
      </c>
      <c r="I45" s="2"/>
      <c r="J45" s="2"/>
      <c r="K45" s="2"/>
      <c r="L45" s="2"/>
      <c r="M45" s="2"/>
      <c r="N45" s="2"/>
      <c r="O45" s="2"/>
      <c r="P45" s="2"/>
    </row>
    <row r="46" spans="1:16" s="3" customFormat="1" ht="15">
      <c r="A46" s="390"/>
      <c r="B46" s="388"/>
      <c r="C46" s="259" t="s">
        <v>89</v>
      </c>
      <c r="D46" s="101" t="s">
        <v>105</v>
      </c>
      <c r="E46" s="389"/>
      <c r="F46" s="390"/>
      <c r="G46" s="2"/>
      <c r="H46" s="4" t="s">
        <v>106</v>
      </c>
      <c r="I46" s="2"/>
      <c r="J46" s="2"/>
      <c r="K46" s="2"/>
      <c r="L46" s="2"/>
      <c r="M46" s="2"/>
      <c r="N46" s="2"/>
      <c r="O46" s="2"/>
      <c r="P46" s="2"/>
    </row>
    <row r="47" spans="1:8" ht="15.75" thickBot="1">
      <c r="A47" s="390"/>
      <c r="B47" s="388"/>
      <c r="C47" s="259" t="s">
        <v>92</v>
      </c>
      <c r="D47" s="104">
        <v>42275</v>
      </c>
      <c r="E47" s="389"/>
      <c r="H47" s="4" t="s">
        <v>107</v>
      </c>
    </row>
    <row r="48" spans="2:8" ht="15.75" thickBot="1">
      <c r="B48" s="388"/>
      <c r="C48" s="43" t="s">
        <v>108</v>
      </c>
      <c r="D48" s="310"/>
      <c r="E48" s="389"/>
      <c r="H48" s="4" t="s">
        <v>109</v>
      </c>
    </row>
    <row r="49" spans="2:8" ht="30">
      <c r="B49" s="388"/>
      <c r="C49" s="259" t="s">
        <v>86</v>
      </c>
      <c r="D49" s="87" t="s">
        <v>110</v>
      </c>
      <c r="E49" s="389"/>
      <c r="H49" s="4" t="s">
        <v>111</v>
      </c>
    </row>
    <row r="50" spans="2:8" ht="15">
      <c r="B50" s="388"/>
      <c r="C50" s="259" t="s">
        <v>89</v>
      </c>
      <c r="D50" s="106" t="s">
        <v>112</v>
      </c>
      <c r="E50" s="389"/>
      <c r="H50" s="4" t="s">
        <v>113</v>
      </c>
    </row>
    <row r="51" spans="2:8" ht="15.75" thickBot="1">
      <c r="B51" s="388"/>
      <c r="C51" s="259" t="s">
        <v>92</v>
      </c>
      <c r="D51" s="104" t="s">
        <v>114</v>
      </c>
      <c r="E51" s="389"/>
      <c r="H51" s="4" t="s">
        <v>115</v>
      </c>
    </row>
    <row r="52" spans="2:8" ht="15.75" thickBot="1">
      <c r="B52" s="388"/>
      <c r="C52" s="43" t="s">
        <v>108</v>
      </c>
      <c r="D52" s="310"/>
      <c r="E52" s="389"/>
      <c r="H52" s="4" t="s">
        <v>116</v>
      </c>
    </row>
    <row r="53" spans="2:8" ht="15">
      <c r="B53" s="388"/>
      <c r="C53" s="259" t="s">
        <v>86</v>
      </c>
      <c r="D53" s="86"/>
      <c r="E53" s="389"/>
      <c r="H53" s="4" t="s">
        <v>117</v>
      </c>
    </row>
    <row r="54" spans="2:8" ht="15">
      <c r="B54" s="388"/>
      <c r="C54" s="259" t="s">
        <v>89</v>
      </c>
      <c r="D54" s="101"/>
      <c r="E54" s="389"/>
      <c r="H54" s="4" t="s">
        <v>118</v>
      </c>
    </row>
    <row r="55" spans="2:8" ht="15.75" thickBot="1">
      <c r="B55" s="388"/>
      <c r="C55" s="259" t="s">
        <v>92</v>
      </c>
      <c r="D55" s="104"/>
      <c r="E55" s="389"/>
      <c r="H55" s="4" t="s">
        <v>119</v>
      </c>
    </row>
    <row r="56" spans="2:8" ht="15.75" thickBot="1">
      <c r="B56" s="388"/>
      <c r="C56" s="43" t="s">
        <v>108</v>
      </c>
      <c r="D56" s="310"/>
      <c r="E56" s="389"/>
      <c r="H56" s="4" t="s">
        <v>120</v>
      </c>
    </row>
    <row r="57" spans="2:8" ht="15">
      <c r="B57" s="388"/>
      <c r="C57" s="259" t="s">
        <v>86</v>
      </c>
      <c r="D57" s="86"/>
      <c r="E57" s="389"/>
      <c r="H57" s="4" t="s">
        <v>121</v>
      </c>
    </row>
    <row r="58" spans="2:8" ht="15">
      <c r="B58" s="388"/>
      <c r="C58" s="259" t="s">
        <v>89</v>
      </c>
      <c r="D58" s="101"/>
      <c r="E58" s="389"/>
      <c r="H58" s="4" t="s">
        <v>122</v>
      </c>
    </row>
    <row r="59" spans="2:8" ht="15.75" thickBot="1">
      <c r="B59" s="388"/>
      <c r="C59" s="259" t="s">
        <v>92</v>
      </c>
      <c r="D59" s="104"/>
      <c r="E59" s="389"/>
      <c r="H59" s="4" t="s">
        <v>123</v>
      </c>
    </row>
    <row r="60" spans="2:8" ht="15.75" thickBot="1">
      <c r="B60" s="393"/>
      <c r="C60" s="394"/>
      <c r="D60" s="395"/>
      <c r="E60" s="396"/>
      <c r="H60" s="4" t="s">
        <v>124</v>
      </c>
    </row>
    <row r="61" ht="15">
      <c r="H61" s="4" t="s">
        <v>125</v>
      </c>
    </row>
    <row r="62" ht="15">
      <c r="H62" s="4" t="s">
        <v>126</v>
      </c>
    </row>
    <row r="63" ht="15">
      <c r="H63" s="4" t="s">
        <v>127</v>
      </c>
    </row>
    <row r="64" ht="15">
      <c r="H64" s="4" t="s">
        <v>128</v>
      </c>
    </row>
    <row r="65" ht="15">
      <c r="H65" s="4" t="s">
        <v>129</v>
      </c>
    </row>
    <row r="66" ht="15">
      <c r="H66" s="4" t="s">
        <v>130</v>
      </c>
    </row>
    <row r="67" ht="15">
      <c r="H67" s="4" t="s">
        <v>131</v>
      </c>
    </row>
    <row r="68" ht="15">
      <c r="H68" s="4" t="s">
        <v>132</v>
      </c>
    </row>
    <row r="69" ht="15">
      <c r="H69" s="4" t="s">
        <v>133</v>
      </c>
    </row>
    <row r="70" ht="15">
      <c r="H70" s="4" t="s">
        <v>134</v>
      </c>
    </row>
    <row r="71" ht="15">
      <c r="H71" s="4" t="s">
        <v>135</v>
      </c>
    </row>
    <row r="72" ht="15">
      <c r="H72" s="4" t="s">
        <v>136</v>
      </c>
    </row>
    <row r="73" ht="15">
      <c r="H73" s="4" t="s">
        <v>137</v>
      </c>
    </row>
    <row r="74" ht="15">
      <c r="H74" s="4" t="s">
        <v>138</v>
      </c>
    </row>
    <row r="75" ht="15">
      <c r="H75" s="4" t="s">
        <v>139</v>
      </c>
    </row>
    <row r="76" ht="15">
      <c r="H76" s="4" t="s">
        <v>140</v>
      </c>
    </row>
    <row r="77" ht="15">
      <c r="H77" s="4" t="s">
        <v>141</v>
      </c>
    </row>
    <row r="78" ht="15">
      <c r="H78" s="4" t="s">
        <v>142</v>
      </c>
    </row>
    <row r="79" ht="15">
      <c r="H79" s="4" t="s">
        <v>143</v>
      </c>
    </row>
    <row r="80" ht="15">
      <c r="H80" s="4" t="s">
        <v>144</v>
      </c>
    </row>
    <row r="81" ht="15">
      <c r="H81" s="4" t="s">
        <v>145</v>
      </c>
    </row>
    <row r="82" ht="15">
      <c r="H82" s="4" t="s">
        <v>146</v>
      </c>
    </row>
    <row r="83" ht="15">
      <c r="H83" s="4" t="s">
        <v>147</v>
      </c>
    </row>
    <row r="84" ht="15">
      <c r="H84" s="4" t="s">
        <v>148</v>
      </c>
    </row>
    <row r="85" ht="15">
      <c r="H85" s="4" t="s">
        <v>149</v>
      </c>
    </row>
    <row r="86" ht="15">
      <c r="H86" s="4" t="s">
        <v>150</v>
      </c>
    </row>
    <row r="87" ht="15">
      <c r="H87" s="4" t="s">
        <v>151</v>
      </c>
    </row>
    <row r="88" ht="15">
      <c r="H88" s="4" t="s">
        <v>152</v>
      </c>
    </row>
    <row r="89" ht="15">
      <c r="H89" s="4" t="s">
        <v>153</v>
      </c>
    </row>
    <row r="90" ht="15">
      <c r="H90" s="4" t="s">
        <v>154</v>
      </c>
    </row>
    <row r="91" ht="15">
      <c r="H91" s="4" t="s">
        <v>155</v>
      </c>
    </row>
    <row r="92" ht="15">
      <c r="H92" s="4" t="s">
        <v>156</v>
      </c>
    </row>
    <row r="93" ht="15">
      <c r="H93" s="4" t="s">
        <v>157</v>
      </c>
    </row>
    <row r="94" ht="15">
      <c r="H94" s="4" t="s">
        <v>158</v>
      </c>
    </row>
    <row r="95" ht="15">
      <c r="H95" s="4" t="s">
        <v>159</v>
      </c>
    </row>
    <row r="96" ht="15">
      <c r="H96" s="4" t="s">
        <v>160</v>
      </c>
    </row>
    <row r="97" ht="15">
      <c r="H97" s="4" t="s">
        <v>161</v>
      </c>
    </row>
    <row r="98" ht="15">
      <c r="H98" s="4" t="s">
        <v>162</v>
      </c>
    </row>
    <row r="99" ht="15">
      <c r="H99" s="4" t="s">
        <v>163</v>
      </c>
    </row>
    <row r="100" ht="15">
      <c r="H100" s="4" t="s">
        <v>164</v>
      </c>
    </row>
    <row r="101" ht="15">
      <c r="H101" s="4" t="s">
        <v>165</v>
      </c>
    </row>
    <row r="102" ht="15">
      <c r="H102" s="4" t="s">
        <v>166</v>
      </c>
    </row>
    <row r="103" ht="15">
      <c r="H103" s="4" t="s">
        <v>167</v>
      </c>
    </row>
    <row r="104" ht="15">
      <c r="H104" s="4" t="s">
        <v>168</v>
      </c>
    </row>
    <row r="105" ht="15">
      <c r="H105" s="4" t="s">
        <v>169</v>
      </c>
    </row>
    <row r="106" ht="15">
      <c r="H106" s="4" t="s">
        <v>170</v>
      </c>
    </row>
    <row r="107" ht="15">
      <c r="H107" s="4" t="s">
        <v>171</v>
      </c>
    </row>
    <row r="108" ht="15">
      <c r="H108" s="4" t="s">
        <v>172</v>
      </c>
    </row>
    <row r="109" ht="15">
      <c r="H109" s="4" t="s">
        <v>173</v>
      </c>
    </row>
    <row r="110" ht="15">
      <c r="H110" s="4" t="s">
        <v>174</v>
      </c>
    </row>
    <row r="111" ht="15">
      <c r="H111" s="4" t="s">
        <v>175</v>
      </c>
    </row>
    <row r="112" ht="15">
      <c r="H112" s="4" t="s">
        <v>176</v>
      </c>
    </row>
    <row r="113" ht="15">
      <c r="H113" s="4" t="s">
        <v>177</v>
      </c>
    </row>
    <row r="114" ht="15">
      <c r="H114" s="4" t="s">
        <v>178</v>
      </c>
    </row>
    <row r="115" ht="15">
      <c r="H115" s="4" t="s">
        <v>179</v>
      </c>
    </row>
    <row r="116" ht="15">
      <c r="H116" s="4" t="s">
        <v>180</v>
      </c>
    </row>
    <row r="117" ht="15">
      <c r="H117" s="4" t="s">
        <v>181</v>
      </c>
    </row>
    <row r="118" ht="15">
      <c r="H118" s="4" t="s">
        <v>182</v>
      </c>
    </row>
    <row r="119" ht="15">
      <c r="H119" s="4" t="s">
        <v>183</v>
      </c>
    </row>
    <row r="120" ht="15">
      <c r="H120" s="4" t="s">
        <v>184</v>
      </c>
    </row>
    <row r="121" ht="15">
      <c r="H121" s="4" t="s">
        <v>185</v>
      </c>
    </row>
    <row r="122" ht="15">
      <c r="H122" s="4" t="s">
        <v>186</v>
      </c>
    </row>
    <row r="123" ht="15">
      <c r="H123" s="4" t="s">
        <v>187</v>
      </c>
    </row>
    <row r="124" ht="15">
      <c r="H124" s="4" t="s">
        <v>188</v>
      </c>
    </row>
    <row r="125" ht="15">
      <c r="H125" s="4" t="s">
        <v>189</v>
      </c>
    </row>
    <row r="126" ht="15">
      <c r="H126" s="4" t="s">
        <v>190</v>
      </c>
    </row>
    <row r="127" ht="15">
      <c r="H127" s="4" t="s">
        <v>191</v>
      </c>
    </row>
    <row r="128" ht="15">
      <c r="H128" s="4" t="s">
        <v>192</v>
      </c>
    </row>
    <row r="129" ht="15">
      <c r="H129" s="4" t="s">
        <v>193</v>
      </c>
    </row>
    <row r="130" ht="15">
      <c r="H130" s="4" t="s">
        <v>194</v>
      </c>
    </row>
    <row r="131" ht="15">
      <c r="H131" s="4" t="s">
        <v>195</v>
      </c>
    </row>
    <row r="132" ht="15">
      <c r="H132" s="4" t="s">
        <v>196</v>
      </c>
    </row>
    <row r="133" ht="15">
      <c r="H133" s="4" t="s">
        <v>197</v>
      </c>
    </row>
    <row r="134" ht="15">
      <c r="H134" s="4" t="s">
        <v>198</v>
      </c>
    </row>
    <row r="135" ht="15">
      <c r="H135" s="4" t="s">
        <v>199</v>
      </c>
    </row>
    <row r="136" ht="15">
      <c r="H136" s="4" t="s">
        <v>200</v>
      </c>
    </row>
    <row r="137" ht="15">
      <c r="H137" s="4" t="s">
        <v>201</v>
      </c>
    </row>
    <row r="138" ht="15">
      <c r="H138" s="4" t="s">
        <v>202</v>
      </c>
    </row>
    <row r="139" ht="15">
      <c r="H139" s="4" t="s">
        <v>203</v>
      </c>
    </row>
    <row r="140" ht="15">
      <c r="H140" s="4" t="s">
        <v>204</v>
      </c>
    </row>
    <row r="141" ht="15">
      <c r="H141" s="4" t="s">
        <v>205</v>
      </c>
    </row>
    <row r="142" ht="15">
      <c r="H142" s="4" t="s">
        <v>206</v>
      </c>
    </row>
    <row r="143" ht="15">
      <c r="H143" s="4" t="s">
        <v>207</v>
      </c>
    </row>
    <row r="144" ht="15">
      <c r="H144" s="4" t="s">
        <v>208</v>
      </c>
    </row>
    <row r="145" ht="15">
      <c r="H145" s="4" t="s">
        <v>209</v>
      </c>
    </row>
    <row r="146" ht="15">
      <c r="H146" s="4" t="s">
        <v>210</v>
      </c>
    </row>
    <row r="147" ht="15">
      <c r="H147" s="4" t="s">
        <v>211</v>
      </c>
    </row>
    <row r="148" ht="15">
      <c r="H148" s="4" t="s">
        <v>212</v>
      </c>
    </row>
    <row r="149" ht="15">
      <c r="H149" s="4" t="s">
        <v>213</v>
      </c>
    </row>
    <row r="150" ht="15">
      <c r="H150" s="4" t="s">
        <v>214</v>
      </c>
    </row>
    <row r="151" ht="15">
      <c r="H151" s="4" t="s">
        <v>215</v>
      </c>
    </row>
    <row r="152" ht="15">
      <c r="H152" s="4" t="s">
        <v>216</v>
      </c>
    </row>
    <row r="153" ht="15">
      <c r="H153" s="4" t="s">
        <v>217</v>
      </c>
    </row>
    <row r="154" ht="15">
      <c r="H154" s="4" t="s">
        <v>218</v>
      </c>
    </row>
    <row r="155" ht="15">
      <c r="H155" s="4" t="s">
        <v>219</v>
      </c>
    </row>
    <row r="156" ht="15">
      <c r="H156" s="4" t="s">
        <v>220</v>
      </c>
    </row>
    <row r="157" ht="15">
      <c r="H157" s="4" t="s">
        <v>221</v>
      </c>
    </row>
    <row r="158" ht="15">
      <c r="H158" s="4" t="s">
        <v>222</v>
      </c>
    </row>
    <row r="159" ht="15">
      <c r="H159" s="4" t="s">
        <v>223</v>
      </c>
    </row>
    <row r="160" ht="15">
      <c r="H160" s="4" t="s">
        <v>224</v>
      </c>
    </row>
    <row r="161" ht="15">
      <c r="H161" s="4" t="s">
        <v>225</v>
      </c>
    </row>
    <row r="162" ht="15">
      <c r="H162" s="4" t="s">
        <v>226</v>
      </c>
    </row>
    <row r="163" ht="15">
      <c r="H163" s="4" t="s">
        <v>227</v>
      </c>
    </row>
    <row r="164" ht="15">
      <c r="H164" s="4" t="s">
        <v>228</v>
      </c>
    </row>
    <row r="165" ht="15">
      <c r="H165" s="4" t="s">
        <v>229</v>
      </c>
    </row>
    <row r="166" ht="15">
      <c r="H166" s="4" t="s">
        <v>230</v>
      </c>
    </row>
    <row r="167" ht="15">
      <c r="H167" s="4" t="s">
        <v>231</v>
      </c>
    </row>
    <row r="168" ht="15">
      <c r="H168" s="4" t="s">
        <v>232</v>
      </c>
    </row>
    <row r="169" ht="15">
      <c r="H169" s="4" t="s">
        <v>233</v>
      </c>
    </row>
    <row r="170" ht="15">
      <c r="H170" s="4" t="s">
        <v>234</v>
      </c>
    </row>
    <row r="171" ht="15">
      <c r="H171" s="4" t="s">
        <v>235</v>
      </c>
    </row>
    <row r="172" ht="15">
      <c r="H172" s="4" t="s">
        <v>236</v>
      </c>
    </row>
    <row r="173" ht="15">
      <c r="H173" s="4" t="s">
        <v>237</v>
      </c>
    </row>
    <row r="174" ht="15">
      <c r="H174" s="4" t="s">
        <v>238</v>
      </c>
    </row>
    <row r="175" ht="15">
      <c r="H175" s="4" t="s">
        <v>239</v>
      </c>
    </row>
    <row r="176" ht="15">
      <c r="H176" s="4" t="s">
        <v>240</v>
      </c>
    </row>
    <row r="177" ht="15">
      <c r="H177" s="4" t="s">
        <v>241</v>
      </c>
    </row>
  </sheetData>
  <sheetProtection/>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50" r:id="rId1" display="anna.tiraa@cookislands.gov.ck"/>
    <hyperlink ref="D38" r:id="rId2" display="william.tuivaga@cookislands.gov.ck"/>
    <hyperlink ref="D42" r:id="rId3" display="myra.patai@cookislands.gov.ck "/>
  </hyperlinks>
  <printOptions/>
  <pageMargins left="0.7" right="0.7" top="0.75" bottom="0.75" header="0.3" footer="0.3"/>
  <pageSetup horizontalDpi="600" verticalDpi="600" orientation="landscape" r:id="rId4"/>
</worksheet>
</file>

<file path=xl/worksheets/sheet2.xml><?xml version="1.0" encoding="utf-8"?>
<worksheet xmlns="http://schemas.openxmlformats.org/spreadsheetml/2006/main" xmlns:r="http://schemas.openxmlformats.org/officeDocument/2006/relationships">
  <dimension ref="B2:N78"/>
  <sheetViews>
    <sheetView zoomScale="80" zoomScaleNormal="80" zoomScalePageLayoutView="0" workbookViewId="0" topLeftCell="A37">
      <selection activeCell="B4" sqref="B4:F4"/>
    </sheetView>
  </sheetViews>
  <sheetFormatPr defaultColWidth="9.140625" defaultRowHeight="15"/>
  <cols>
    <col min="1" max="1" width="1.421875" style="10" customWidth="1"/>
    <col min="2" max="2" width="1.57421875" style="9" customWidth="1"/>
    <col min="3" max="3" width="10.28125" style="9" customWidth="1"/>
    <col min="4" max="4" width="21.00390625" style="9" customWidth="1"/>
    <col min="5" max="5" width="57.140625" style="10" customWidth="1"/>
    <col min="6" max="6" width="30.421875" style="10" customWidth="1"/>
    <col min="7" max="7" width="13.57421875" style="10" customWidth="1"/>
    <col min="8" max="8" width="4.00390625" style="10" customWidth="1"/>
    <col min="9" max="9" width="1.421875" style="10" customWidth="1"/>
    <col min="10" max="10" width="0.85546875" style="10" customWidth="1"/>
    <col min="11" max="11" width="30.140625" style="10" customWidth="1"/>
    <col min="12" max="12" width="18.140625" style="10" customWidth="1"/>
    <col min="13" max="13" width="18.28125" style="10" customWidth="1"/>
    <col min="14" max="14" width="9.28125" style="10" customWidth="1"/>
    <col min="15" max="16384" width="9.140625" style="10" customWidth="1"/>
  </cols>
  <sheetData>
    <row r="1" ht="15.75" thickBot="1"/>
    <row r="2" spans="2:8" ht="15.75" thickBot="1">
      <c r="B2" s="31"/>
      <c r="C2" s="32"/>
      <c r="D2" s="32"/>
      <c r="E2" s="33"/>
      <c r="F2" s="33"/>
      <c r="G2" s="33"/>
      <c r="H2" s="34"/>
    </row>
    <row r="3" spans="2:11" ht="21" thickBot="1">
      <c r="B3" s="35"/>
      <c r="C3" s="428" t="s">
        <v>242</v>
      </c>
      <c r="D3" s="429"/>
      <c r="E3" s="429"/>
      <c r="F3" s="429"/>
      <c r="G3" s="430"/>
      <c r="H3" s="254"/>
      <c r="K3" s="115"/>
    </row>
    <row r="4" spans="2:11" ht="15">
      <c r="B4" s="431"/>
      <c r="C4" s="432"/>
      <c r="D4" s="432"/>
      <c r="E4" s="432"/>
      <c r="F4" s="432"/>
      <c r="G4" s="253"/>
      <c r="H4" s="254"/>
      <c r="K4" s="115"/>
    </row>
    <row r="5" spans="2:11" ht="15">
      <c r="B5" s="251"/>
      <c r="C5" s="433"/>
      <c r="D5" s="433"/>
      <c r="E5" s="433"/>
      <c r="F5" s="433"/>
      <c r="G5" s="253"/>
      <c r="H5" s="254"/>
      <c r="K5" s="115"/>
    </row>
    <row r="6" spans="2:11" ht="15">
      <c r="B6" s="251"/>
      <c r="C6" s="258"/>
      <c r="D6" s="252"/>
      <c r="E6" s="310"/>
      <c r="F6" s="253"/>
      <c r="G6" s="253"/>
      <c r="H6" s="254"/>
      <c r="K6" s="11"/>
    </row>
    <row r="7" spans="2:8" ht="15">
      <c r="B7" s="251"/>
      <c r="C7" s="418" t="s">
        <v>243</v>
      </c>
      <c r="D7" s="418"/>
      <c r="E7" s="27"/>
      <c r="F7" s="26"/>
      <c r="G7" s="253"/>
      <c r="H7" s="254"/>
    </row>
    <row r="8" spans="2:8" ht="27.75" customHeight="1" thickBot="1">
      <c r="B8" s="251"/>
      <c r="C8" s="434" t="s">
        <v>244</v>
      </c>
      <c r="D8" s="434"/>
      <c r="E8" s="434"/>
      <c r="F8" s="434"/>
      <c r="G8" s="253"/>
      <c r="H8" s="254"/>
    </row>
    <row r="9" spans="2:11" ht="49.5" customHeight="1" thickBot="1">
      <c r="B9" s="251"/>
      <c r="C9" s="418" t="s">
        <v>245</v>
      </c>
      <c r="D9" s="418"/>
      <c r="E9" s="435">
        <v>1926554</v>
      </c>
      <c r="F9" s="436"/>
      <c r="G9" s="253"/>
      <c r="H9" s="254"/>
      <c r="K9" s="137"/>
    </row>
    <row r="10" spans="2:8" ht="409.5" customHeight="1" thickBot="1">
      <c r="B10" s="251"/>
      <c r="C10" s="418" t="s">
        <v>246</v>
      </c>
      <c r="D10" s="418"/>
      <c r="E10" s="437" t="s">
        <v>247</v>
      </c>
      <c r="F10" s="438"/>
      <c r="G10" s="253"/>
      <c r="H10" s="254"/>
    </row>
    <row r="11" spans="2:11" ht="15.75" thickBot="1">
      <c r="B11" s="251"/>
      <c r="C11" s="366"/>
      <c r="D11" s="366"/>
      <c r="E11" s="26"/>
      <c r="F11" s="26"/>
      <c r="G11" s="253"/>
      <c r="H11" s="254"/>
      <c r="K11" s="255"/>
    </row>
    <row r="12" spans="2:11" ht="18.75" customHeight="1" thickBot="1">
      <c r="B12" s="251"/>
      <c r="C12" s="418" t="s">
        <v>248</v>
      </c>
      <c r="D12" s="418"/>
      <c r="E12" s="435" t="s">
        <v>249</v>
      </c>
      <c r="F12" s="436"/>
      <c r="G12" s="253"/>
      <c r="H12" s="254"/>
      <c r="K12" s="255"/>
    </row>
    <row r="13" spans="2:11" ht="15" customHeight="1">
      <c r="B13" s="251"/>
      <c r="C13" s="439" t="s">
        <v>250</v>
      </c>
      <c r="D13" s="439"/>
      <c r="E13" s="439"/>
      <c r="F13" s="439"/>
      <c r="G13" s="253"/>
      <c r="H13" s="254"/>
      <c r="K13" s="255"/>
    </row>
    <row r="14" spans="2:11" ht="15" customHeight="1">
      <c r="B14" s="251"/>
      <c r="C14" s="339"/>
      <c r="D14" s="339"/>
      <c r="E14" s="339"/>
      <c r="F14" s="339"/>
      <c r="G14" s="253"/>
      <c r="H14" s="254"/>
      <c r="K14" s="255"/>
    </row>
    <row r="15" spans="2:14" ht="15.75" thickBot="1">
      <c r="B15" s="251"/>
      <c r="C15" s="418" t="s">
        <v>251</v>
      </c>
      <c r="D15" s="418"/>
      <c r="E15" s="26"/>
      <c r="F15" s="26"/>
      <c r="G15" s="253"/>
      <c r="H15" s="254"/>
      <c r="J15" s="11"/>
      <c r="K15" s="11"/>
      <c r="L15" s="11"/>
      <c r="M15" s="11"/>
      <c r="N15" s="11"/>
    </row>
    <row r="16" spans="2:14" ht="64.5" customHeight="1" thickBot="1">
      <c r="B16" s="251"/>
      <c r="C16" s="418" t="s">
        <v>252</v>
      </c>
      <c r="D16" s="418"/>
      <c r="E16" s="340" t="s">
        <v>253</v>
      </c>
      <c r="F16" s="318" t="s">
        <v>254</v>
      </c>
      <c r="G16" s="253"/>
      <c r="H16" s="254"/>
      <c r="J16" s="11"/>
      <c r="K16" s="351"/>
      <c r="L16" s="351"/>
      <c r="M16" s="351"/>
      <c r="N16" s="11"/>
    </row>
    <row r="17" spans="2:14" ht="46.5" customHeight="1">
      <c r="B17" s="251"/>
      <c r="C17" s="366"/>
      <c r="D17" s="366"/>
      <c r="E17" s="323" t="s">
        <v>255</v>
      </c>
      <c r="F17" s="341">
        <f>SUM(F18:F20)</f>
        <v>42175</v>
      </c>
      <c r="G17" s="253"/>
      <c r="H17" s="254"/>
      <c r="J17" s="11"/>
      <c r="K17" s="116"/>
      <c r="L17" s="12"/>
      <c r="M17" s="12"/>
      <c r="N17" s="11"/>
    </row>
    <row r="18" spans="2:14" ht="31.5" customHeight="1">
      <c r="B18" s="251"/>
      <c r="C18" s="366"/>
      <c r="D18" s="366"/>
      <c r="E18" s="319" t="s">
        <v>256</v>
      </c>
      <c r="F18" s="342">
        <v>12302.37</v>
      </c>
      <c r="G18" s="253"/>
      <c r="H18" s="254"/>
      <c r="J18" s="11"/>
      <c r="K18" s="116"/>
      <c r="L18" s="12"/>
      <c r="M18" s="12"/>
      <c r="N18" s="11"/>
    </row>
    <row r="19" spans="2:14" ht="31.5" customHeight="1">
      <c r="B19" s="251"/>
      <c r="C19" s="366"/>
      <c r="D19" s="366"/>
      <c r="E19" s="319" t="s">
        <v>257</v>
      </c>
      <c r="F19" s="342">
        <v>14414.83</v>
      </c>
      <c r="G19" s="253"/>
      <c r="H19" s="254"/>
      <c r="J19" s="11"/>
      <c r="K19" s="116"/>
      <c r="L19" s="12"/>
      <c r="M19" s="12"/>
      <c r="N19" s="11"/>
    </row>
    <row r="20" spans="2:14" ht="31.5" customHeight="1">
      <c r="B20" s="251"/>
      <c r="C20" s="366"/>
      <c r="D20" s="366"/>
      <c r="E20" s="319" t="s">
        <v>258</v>
      </c>
      <c r="F20" s="342">
        <v>15457.8</v>
      </c>
      <c r="G20" s="253"/>
      <c r="H20" s="254"/>
      <c r="J20" s="11"/>
      <c r="K20" s="116"/>
      <c r="L20" s="12"/>
      <c r="M20" s="12"/>
      <c r="N20" s="11"/>
    </row>
    <row r="21" spans="2:14" ht="46.5" customHeight="1">
      <c r="B21" s="251"/>
      <c r="C21" s="366"/>
      <c r="D21" s="366"/>
      <c r="E21" s="320" t="s">
        <v>259</v>
      </c>
      <c r="F21" s="343">
        <f>F22+F23</f>
        <v>167527.12</v>
      </c>
      <c r="G21" s="253"/>
      <c r="H21" s="254"/>
      <c r="J21" s="11"/>
      <c r="K21" s="100"/>
      <c r="L21" s="12"/>
      <c r="M21" s="12"/>
      <c r="N21" s="11"/>
    </row>
    <row r="22" spans="2:14" ht="46.5" customHeight="1">
      <c r="B22" s="251"/>
      <c r="C22" s="366"/>
      <c r="D22" s="366"/>
      <c r="E22" s="321" t="s">
        <v>260</v>
      </c>
      <c r="F22" s="342">
        <v>28350.86</v>
      </c>
      <c r="G22" s="253"/>
      <c r="H22" s="254"/>
      <c r="J22" s="11"/>
      <c r="K22" s="116"/>
      <c r="L22" s="12"/>
      <c r="M22" s="12"/>
      <c r="N22" s="11"/>
    </row>
    <row r="23" spans="2:14" ht="46.5" customHeight="1">
      <c r="B23" s="251"/>
      <c r="C23" s="366"/>
      <c r="D23" s="366"/>
      <c r="E23" s="321" t="s">
        <v>261</v>
      </c>
      <c r="F23" s="342">
        <v>139176.26</v>
      </c>
      <c r="G23" s="253"/>
      <c r="H23" s="254"/>
      <c r="J23" s="11"/>
      <c r="K23" s="116"/>
      <c r="L23" s="12"/>
      <c r="M23" s="12"/>
      <c r="N23" s="11"/>
    </row>
    <row r="24" spans="2:14" ht="15">
      <c r="B24" s="251"/>
      <c r="C24" s="366"/>
      <c r="D24" s="366"/>
      <c r="E24" s="320" t="s">
        <v>262</v>
      </c>
      <c r="F24" s="343">
        <f>F25+F26+F27+F28+F29+F30</f>
        <v>520558.59</v>
      </c>
      <c r="G24" s="253"/>
      <c r="H24" s="254"/>
      <c r="J24" s="11"/>
      <c r="K24" s="135"/>
      <c r="L24" s="12"/>
      <c r="M24" s="12"/>
      <c r="N24" s="11"/>
    </row>
    <row r="25" spans="2:14" ht="15">
      <c r="B25" s="251"/>
      <c r="C25" s="366"/>
      <c r="D25" s="366"/>
      <c r="E25" s="321" t="s">
        <v>263</v>
      </c>
      <c r="F25" s="342">
        <v>76291.33</v>
      </c>
      <c r="G25" s="253"/>
      <c r="H25" s="254"/>
      <c r="J25" s="11"/>
      <c r="K25" s="116"/>
      <c r="L25" s="12"/>
      <c r="M25" s="12"/>
      <c r="N25" s="11"/>
    </row>
    <row r="26" spans="2:14" ht="15">
      <c r="B26" s="251"/>
      <c r="C26" s="366"/>
      <c r="D26" s="366"/>
      <c r="E26" s="321" t="s">
        <v>264</v>
      </c>
      <c r="F26" s="342">
        <v>100719.07</v>
      </c>
      <c r="G26" s="253"/>
      <c r="H26" s="254"/>
      <c r="J26" s="11"/>
      <c r="K26" s="116"/>
      <c r="L26" s="12"/>
      <c r="M26" s="12"/>
      <c r="N26" s="11"/>
    </row>
    <row r="27" spans="2:14" ht="25.5">
      <c r="B27" s="251"/>
      <c r="C27" s="366"/>
      <c r="D27" s="366"/>
      <c r="E27" s="321" t="s">
        <v>265</v>
      </c>
      <c r="F27" s="342">
        <v>287330.59</v>
      </c>
      <c r="G27" s="253"/>
      <c r="H27" s="254"/>
      <c r="J27" s="11"/>
      <c r="K27" s="116"/>
      <c r="L27" s="12"/>
      <c r="M27" s="12"/>
      <c r="N27" s="11"/>
    </row>
    <row r="28" spans="2:14" ht="15">
      <c r="B28" s="251"/>
      <c r="C28" s="366"/>
      <c r="D28" s="366"/>
      <c r="E28" s="321" t="s">
        <v>266</v>
      </c>
      <c r="F28" s="342">
        <v>0</v>
      </c>
      <c r="G28" s="253"/>
      <c r="H28" s="254"/>
      <c r="J28" s="11"/>
      <c r="K28" s="116"/>
      <c r="L28" s="12"/>
      <c r="M28" s="12"/>
      <c r="N28" s="11"/>
    </row>
    <row r="29" spans="2:14" ht="25.5">
      <c r="B29" s="251"/>
      <c r="C29" s="366"/>
      <c r="D29" s="366"/>
      <c r="E29" s="321" t="s">
        <v>267</v>
      </c>
      <c r="F29" s="342">
        <v>0</v>
      </c>
      <c r="G29" s="253"/>
      <c r="H29" s="254"/>
      <c r="J29" s="11"/>
      <c r="K29" s="116"/>
      <c r="L29" s="12"/>
      <c r="M29" s="12"/>
      <c r="N29" s="11"/>
    </row>
    <row r="30" spans="2:14" ht="15">
      <c r="B30" s="251"/>
      <c r="C30" s="366"/>
      <c r="D30" s="366"/>
      <c r="E30" s="321" t="s">
        <v>268</v>
      </c>
      <c r="F30" s="342">
        <v>56217.6</v>
      </c>
      <c r="G30" s="253"/>
      <c r="H30" s="254"/>
      <c r="J30" s="11"/>
      <c r="K30" s="116"/>
      <c r="L30" s="12"/>
      <c r="M30" s="12"/>
      <c r="N30" s="11"/>
    </row>
    <row r="31" spans="2:14" ht="15">
      <c r="B31" s="251"/>
      <c r="C31" s="366"/>
      <c r="D31" s="366"/>
      <c r="E31" s="320" t="s">
        <v>269</v>
      </c>
      <c r="F31" s="343">
        <f>F32+F33</f>
        <v>39428.75</v>
      </c>
      <c r="G31" s="253"/>
      <c r="H31" s="254"/>
      <c r="J31" s="11"/>
      <c r="K31" s="12"/>
      <c r="L31" s="12"/>
      <c r="M31" s="12"/>
      <c r="N31" s="11"/>
    </row>
    <row r="32" spans="2:14" ht="15">
      <c r="B32" s="251"/>
      <c r="C32" s="366"/>
      <c r="D32" s="366"/>
      <c r="E32" s="321" t="s">
        <v>270</v>
      </c>
      <c r="F32" s="342">
        <v>9428.75</v>
      </c>
      <c r="G32" s="253"/>
      <c r="H32" s="254"/>
      <c r="J32" s="11"/>
      <c r="K32" s="116"/>
      <c r="L32" s="12"/>
      <c r="M32" s="12"/>
      <c r="N32" s="11"/>
    </row>
    <row r="33" spans="2:14" ht="38.25">
      <c r="B33" s="251"/>
      <c r="C33" s="366"/>
      <c r="D33" s="366"/>
      <c r="E33" s="321" t="s">
        <v>271</v>
      </c>
      <c r="F33" s="342">
        <v>30000</v>
      </c>
      <c r="G33" s="253"/>
      <c r="H33" s="254"/>
      <c r="J33" s="11"/>
      <c r="K33" s="116"/>
      <c r="L33" s="12"/>
      <c r="M33" s="12"/>
      <c r="N33" s="11"/>
    </row>
    <row r="34" spans="2:14" ht="15">
      <c r="B34" s="251"/>
      <c r="C34" s="366"/>
      <c r="D34" s="366"/>
      <c r="E34" s="322" t="s">
        <v>272</v>
      </c>
      <c r="F34" s="344">
        <v>96183.06</v>
      </c>
      <c r="G34" s="253"/>
      <c r="H34" s="254"/>
      <c r="J34" s="11"/>
      <c r="K34" s="12"/>
      <c r="L34" s="12"/>
      <c r="M34" s="12"/>
      <c r="N34" s="11"/>
    </row>
    <row r="35" spans="2:14" ht="26.25" thickBot="1">
      <c r="B35" s="251"/>
      <c r="C35" s="366"/>
      <c r="D35" s="366"/>
      <c r="E35" s="325" t="s">
        <v>273</v>
      </c>
      <c r="F35" s="345">
        <v>24372.13</v>
      </c>
      <c r="G35" s="253"/>
      <c r="H35" s="254"/>
      <c r="J35" s="11"/>
      <c r="K35" s="136"/>
      <c r="L35" s="12"/>
      <c r="M35" s="12"/>
      <c r="N35" s="11"/>
    </row>
    <row r="36" spans="2:14" ht="15.75" thickBot="1">
      <c r="B36" s="251"/>
      <c r="C36" s="366"/>
      <c r="D36" s="366"/>
      <c r="E36" s="346" t="s">
        <v>274</v>
      </c>
      <c r="F36" s="347">
        <f>F34+F31+F24+F21+F17+F35</f>
        <v>890244.65</v>
      </c>
      <c r="G36" s="253"/>
      <c r="H36" s="254"/>
      <c r="J36" s="11"/>
      <c r="K36" s="135"/>
      <c r="L36" s="12"/>
      <c r="M36" s="12"/>
      <c r="N36" s="11"/>
    </row>
    <row r="37" spans="2:14" ht="11.25" customHeight="1">
      <c r="B37" s="251"/>
      <c r="C37" s="366"/>
      <c r="D37" s="366"/>
      <c r="E37" s="26"/>
      <c r="F37" s="26"/>
      <c r="G37" s="253"/>
      <c r="H37" s="254"/>
      <c r="J37" s="11"/>
      <c r="K37" s="134"/>
      <c r="L37" s="11"/>
      <c r="M37" s="11"/>
      <c r="N37" s="11"/>
    </row>
    <row r="38" spans="2:14" ht="41.25" customHeight="1" thickBot="1">
      <c r="B38" s="251"/>
      <c r="C38" s="419" t="s">
        <v>275</v>
      </c>
      <c r="D38" s="419"/>
      <c r="E38" s="26"/>
      <c r="F38" s="26"/>
      <c r="G38" s="253"/>
      <c r="H38" s="254"/>
      <c r="J38" s="11"/>
      <c r="K38" s="117"/>
      <c r="L38" s="11"/>
      <c r="M38" s="11"/>
      <c r="N38" s="11"/>
    </row>
    <row r="39" spans="2:11" ht="81.75" customHeight="1" thickBot="1">
      <c r="B39" s="251"/>
      <c r="C39" s="418" t="s">
        <v>276</v>
      </c>
      <c r="D39" s="418"/>
      <c r="E39" s="340" t="s">
        <v>253</v>
      </c>
      <c r="F39" s="317" t="s">
        <v>277</v>
      </c>
      <c r="G39" s="324" t="s">
        <v>278</v>
      </c>
      <c r="H39" s="254"/>
      <c r="K39" s="117"/>
    </row>
    <row r="40" spans="2:11" ht="25.5">
      <c r="B40" s="251"/>
      <c r="C40" s="366"/>
      <c r="D40" s="366"/>
      <c r="E40" s="323" t="s">
        <v>255</v>
      </c>
      <c r="F40" s="348"/>
      <c r="G40" s="331"/>
      <c r="H40" s="254"/>
      <c r="K40" s="118"/>
    </row>
    <row r="41" spans="2:11" ht="15">
      <c r="B41" s="251"/>
      <c r="C41" s="366"/>
      <c r="D41" s="366"/>
      <c r="E41" s="329" t="s">
        <v>256</v>
      </c>
      <c r="F41" s="327">
        <f>ROUND(8000/1.194,0)</f>
        <v>6700</v>
      </c>
      <c r="G41" s="337">
        <v>42643</v>
      </c>
      <c r="H41" s="254"/>
      <c r="K41" s="119"/>
    </row>
    <row r="42" spans="2:8" ht="25.5">
      <c r="B42" s="251"/>
      <c r="C42" s="252"/>
      <c r="D42" s="252"/>
      <c r="E42" s="329" t="s">
        <v>257</v>
      </c>
      <c r="F42" s="327">
        <f>ROUND(6000/1.194,0)</f>
        <v>5025</v>
      </c>
      <c r="G42" s="337">
        <v>42643</v>
      </c>
      <c r="H42" s="254"/>
    </row>
    <row r="43" spans="2:8" ht="25.5">
      <c r="B43" s="251"/>
      <c r="C43" s="252"/>
      <c r="D43" s="252"/>
      <c r="E43" s="329" t="s">
        <v>279</v>
      </c>
      <c r="F43" s="327">
        <f>ROUND(200000/1.194,0)</f>
        <v>167504</v>
      </c>
      <c r="G43" s="337">
        <v>42643</v>
      </c>
      <c r="H43" s="254"/>
    </row>
    <row r="44" spans="2:8" ht="25.5">
      <c r="B44" s="251"/>
      <c r="C44" s="252"/>
      <c r="D44" s="252"/>
      <c r="E44" s="320" t="s">
        <v>259</v>
      </c>
      <c r="F44" s="326"/>
      <c r="G44" s="328"/>
      <c r="H44" s="254"/>
    </row>
    <row r="45" spans="2:8" ht="25.5">
      <c r="B45" s="251"/>
      <c r="C45" s="252"/>
      <c r="D45" s="252"/>
      <c r="E45" s="330" t="s">
        <v>280</v>
      </c>
      <c r="F45" s="327">
        <f>ROUND(60000/1.194,0)</f>
        <v>50251</v>
      </c>
      <c r="G45" s="337">
        <v>42643</v>
      </c>
      <c r="H45" s="254"/>
    </row>
    <row r="46" spans="2:8" ht="25.5">
      <c r="B46" s="251"/>
      <c r="C46" s="252"/>
      <c r="D46" s="252"/>
      <c r="E46" s="330" t="s">
        <v>261</v>
      </c>
      <c r="F46" s="327">
        <f>ROUND(15000/1.194,0)</f>
        <v>12563</v>
      </c>
      <c r="G46" s="337">
        <v>42643</v>
      </c>
      <c r="H46" s="254"/>
    </row>
    <row r="47" spans="2:8" ht="15">
      <c r="B47" s="251"/>
      <c r="C47" s="252"/>
      <c r="D47" s="252"/>
      <c r="E47" s="320" t="s">
        <v>262</v>
      </c>
      <c r="F47" s="326"/>
      <c r="G47" s="328"/>
      <c r="H47" s="254"/>
    </row>
    <row r="48" spans="2:8" ht="15">
      <c r="B48" s="251"/>
      <c r="C48" s="252"/>
      <c r="D48" s="252"/>
      <c r="E48" s="321" t="s">
        <v>263</v>
      </c>
      <c r="F48" s="327">
        <f>ROUND(130000/1.194,0)</f>
        <v>108878</v>
      </c>
      <c r="G48" s="337">
        <v>42643</v>
      </c>
      <c r="H48" s="254"/>
    </row>
    <row r="49" spans="2:8" ht="15">
      <c r="B49" s="251"/>
      <c r="C49" s="252"/>
      <c r="D49" s="252"/>
      <c r="E49" s="321" t="s">
        <v>264</v>
      </c>
      <c r="F49" s="327">
        <f>ROUND(110000/1.194,0)</f>
        <v>92127</v>
      </c>
      <c r="G49" s="337">
        <v>42643</v>
      </c>
      <c r="H49" s="254"/>
    </row>
    <row r="50" spans="2:8" ht="25.5">
      <c r="B50" s="251"/>
      <c r="C50" s="252"/>
      <c r="D50" s="252"/>
      <c r="E50" s="321" t="s">
        <v>265</v>
      </c>
      <c r="F50" s="327">
        <f>ROUND(700000/1.194,0)</f>
        <v>586265</v>
      </c>
      <c r="G50" s="337">
        <v>42643</v>
      </c>
      <c r="H50" s="254"/>
    </row>
    <row r="51" spans="2:8" ht="15">
      <c r="B51" s="251"/>
      <c r="C51" s="252"/>
      <c r="D51" s="252"/>
      <c r="E51" s="321" t="s">
        <v>266</v>
      </c>
      <c r="F51" s="327">
        <f>ROUND(5000/1.194,0)</f>
        <v>4188</v>
      </c>
      <c r="G51" s="337">
        <v>42643</v>
      </c>
      <c r="H51" s="254"/>
    </row>
    <row r="52" spans="2:8" ht="25.5">
      <c r="B52" s="251"/>
      <c r="C52" s="252"/>
      <c r="D52" s="252"/>
      <c r="E52" s="321" t="s">
        <v>267</v>
      </c>
      <c r="F52" s="327">
        <f>ROUND(6000/1.194,0)</f>
        <v>5025</v>
      </c>
      <c r="G52" s="337">
        <v>42643</v>
      </c>
      <c r="H52" s="254"/>
    </row>
    <row r="53" spans="2:8" ht="15">
      <c r="B53" s="251"/>
      <c r="C53" s="252"/>
      <c r="D53" s="252"/>
      <c r="E53" s="321" t="s">
        <v>268</v>
      </c>
      <c r="F53" s="327">
        <f>ROUND(60000/1.194,0)</f>
        <v>50251</v>
      </c>
      <c r="G53" s="337">
        <v>42643</v>
      </c>
      <c r="H53" s="254"/>
    </row>
    <row r="54" spans="2:8" ht="15">
      <c r="B54" s="251"/>
      <c r="C54" s="252"/>
      <c r="D54" s="252"/>
      <c r="E54" s="320" t="s">
        <v>269</v>
      </c>
      <c r="F54" s="326"/>
      <c r="G54" s="328"/>
      <c r="H54" s="254"/>
    </row>
    <row r="55" spans="2:8" ht="15">
      <c r="B55" s="251"/>
      <c r="C55" s="252"/>
      <c r="D55" s="252"/>
      <c r="E55" s="321" t="s">
        <v>270</v>
      </c>
      <c r="F55" s="327">
        <f>ROUND(20000/1.194,0)</f>
        <v>16750</v>
      </c>
      <c r="G55" s="337">
        <v>42643</v>
      </c>
      <c r="H55" s="254"/>
    </row>
    <row r="56" spans="2:8" ht="15">
      <c r="B56" s="251"/>
      <c r="C56" s="252"/>
      <c r="D56" s="252"/>
      <c r="E56" s="322" t="s">
        <v>281</v>
      </c>
      <c r="F56" s="327">
        <f>ROUND(90000/1.194,0)</f>
        <v>75377</v>
      </c>
      <c r="G56" s="337">
        <v>42643</v>
      </c>
      <c r="H56" s="254"/>
    </row>
    <row r="57" spans="2:8" ht="15.75" thickBot="1">
      <c r="B57" s="251"/>
      <c r="C57" s="252"/>
      <c r="D57" s="252"/>
      <c r="E57" s="332"/>
      <c r="F57" s="333"/>
      <c r="G57" s="334"/>
      <c r="H57" s="254"/>
    </row>
    <row r="58" spans="2:11" ht="15.75" thickBot="1">
      <c r="B58" s="251"/>
      <c r="C58" s="252"/>
      <c r="D58" s="252"/>
      <c r="E58" s="335" t="s">
        <v>282</v>
      </c>
      <c r="F58" s="336">
        <f>SUM(F40:F57)</f>
        <v>1180904</v>
      </c>
      <c r="G58" s="338">
        <v>42643</v>
      </c>
      <c r="H58" s="254"/>
      <c r="K58" s="138"/>
    </row>
    <row r="59" spans="2:8" ht="15">
      <c r="B59" s="251"/>
      <c r="C59" s="252"/>
      <c r="D59" s="252"/>
      <c r="E59" s="253"/>
      <c r="F59" s="253"/>
      <c r="G59" s="253"/>
      <c r="H59" s="254"/>
    </row>
    <row r="60" spans="2:8" ht="34.5" customHeight="1" thickBot="1">
      <c r="B60" s="251"/>
      <c r="C60" s="420" t="s">
        <v>283</v>
      </c>
      <c r="D60" s="420"/>
      <c r="E60" s="420"/>
      <c r="F60" s="420"/>
      <c r="G60" s="311"/>
      <c r="H60" s="254"/>
    </row>
    <row r="61" spans="2:8" ht="63.75" customHeight="1" thickBot="1">
      <c r="B61" s="251"/>
      <c r="C61" s="420" t="s">
        <v>284</v>
      </c>
      <c r="D61" s="420"/>
      <c r="E61" s="421" t="s">
        <v>285</v>
      </c>
      <c r="F61" s="422"/>
      <c r="G61" s="253"/>
      <c r="H61" s="254"/>
    </row>
    <row r="62" spans="2:8" ht="15.75" thickBot="1">
      <c r="B62" s="251"/>
      <c r="C62" s="423"/>
      <c r="D62" s="423"/>
      <c r="E62" s="423"/>
      <c r="F62" s="423"/>
      <c r="G62" s="253"/>
      <c r="H62" s="254"/>
    </row>
    <row r="63" spans="2:8" ht="59.25" customHeight="1" thickBot="1">
      <c r="B63" s="251"/>
      <c r="C63" s="420" t="s">
        <v>286</v>
      </c>
      <c r="D63" s="420"/>
      <c r="E63" s="424"/>
      <c r="F63" s="425"/>
      <c r="G63" s="253"/>
      <c r="H63" s="254"/>
    </row>
    <row r="64" spans="2:8" ht="105.75" customHeight="1" thickBot="1">
      <c r="B64" s="251"/>
      <c r="C64" s="420" t="s">
        <v>287</v>
      </c>
      <c r="D64" s="420"/>
      <c r="E64" s="426"/>
      <c r="F64" s="427"/>
      <c r="G64" s="253"/>
      <c r="H64" s="254"/>
    </row>
    <row r="65" spans="2:8" ht="15">
      <c r="B65" s="251"/>
      <c r="C65" s="252"/>
      <c r="D65" s="252"/>
      <c r="E65" s="253"/>
      <c r="F65" s="253"/>
      <c r="G65" s="253"/>
      <c r="H65" s="254"/>
    </row>
    <row r="66" spans="2:8" ht="15.75" thickBot="1">
      <c r="B66" s="312"/>
      <c r="C66" s="417"/>
      <c r="D66" s="417"/>
      <c r="E66" s="36"/>
      <c r="F66" s="294"/>
      <c r="G66" s="294"/>
      <c r="H66" s="313"/>
    </row>
    <row r="67" spans="2:7" s="13" customFormat="1" ht="64.5" customHeight="1">
      <c r="B67" s="350"/>
      <c r="C67" s="412"/>
      <c r="D67" s="412"/>
      <c r="E67" s="415"/>
      <c r="F67" s="415"/>
      <c r="G67" s="100"/>
    </row>
    <row r="68" spans="2:7" ht="59.25" customHeight="1">
      <c r="B68" s="350"/>
      <c r="C68" s="349"/>
      <c r="D68" s="349"/>
      <c r="E68" s="12"/>
      <c r="F68" s="12"/>
      <c r="G68" s="100"/>
    </row>
    <row r="69" spans="2:7" ht="49.5" customHeight="1">
      <c r="B69" s="350"/>
      <c r="C69" s="414"/>
      <c r="D69" s="414"/>
      <c r="E69" s="416"/>
      <c r="F69" s="416"/>
      <c r="G69" s="100"/>
    </row>
    <row r="70" spans="2:7" ht="99.75" customHeight="1">
      <c r="B70" s="350"/>
      <c r="C70" s="414"/>
      <c r="D70" s="414"/>
      <c r="E70" s="413"/>
      <c r="F70" s="413"/>
      <c r="G70" s="100"/>
    </row>
    <row r="71" spans="2:7" ht="15">
      <c r="B71" s="350"/>
      <c r="C71" s="350"/>
      <c r="D71" s="350"/>
      <c r="E71" s="100"/>
      <c r="F71" s="100"/>
      <c r="G71" s="100"/>
    </row>
    <row r="72" spans="2:7" ht="15">
      <c r="B72" s="350"/>
      <c r="C72" s="412"/>
      <c r="D72" s="412"/>
      <c r="E72" s="100"/>
      <c r="F72" s="100"/>
      <c r="G72" s="100"/>
    </row>
    <row r="73" spans="2:7" ht="49.5" customHeight="1">
      <c r="B73" s="350"/>
      <c r="C73" s="412"/>
      <c r="D73" s="412"/>
      <c r="E73" s="413"/>
      <c r="F73" s="413"/>
      <c r="G73" s="100"/>
    </row>
    <row r="74" spans="2:7" ht="99.75" customHeight="1">
      <c r="B74" s="350"/>
      <c r="C74" s="414"/>
      <c r="D74" s="414"/>
      <c r="E74" s="413"/>
      <c r="F74" s="413"/>
      <c r="G74" s="100"/>
    </row>
    <row r="75" spans="2:7" ht="15">
      <c r="B75" s="350"/>
      <c r="C75" s="314"/>
      <c r="D75" s="350"/>
      <c r="E75" s="315"/>
      <c r="F75" s="100"/>
      <c r="G75" s="100"/>
    </row>
    <row r="76" spans="2:7" ht="15">
      <c r="B76" s="350"/>
      <c r="C76" s="314"/>
      <c r="D76" s="314"/>
      <c r="E76" s="315"/>
      <c r="F76" s="315"/>
      <c r="G76" s="316"/>
    </row>
    <row r="77" spans="5:6" ht="15">
      <c r="E77" s="14"/>
      <c r="F77" s="14"/>
    </row>
    <row r="78" spans="5:6" ht="15">
      <c r="E78" s="14"/>
      <c r="F78" s="14"/>
    </row>
  </sheetData>
  <sheetProtection/>
  <mergeCells count="36">
    <mergeCell ref="E9:F9"/>
    <mergeCell ref="C10:D10"/>
    <mergeCell ref="E10:F10"/>
    <mergeCell ref="C12:D12"/>
    <mergeCell ref="E12:F12"/>
    <mergeCell ref="C13:F13"/>
    <mergeCell ref="E63:F63"/>
    <mergeCell ref="C64:D64"/>
    <mergeCell ref="E64:F64"/>
    <mergeCell ref="C15:D15"/>
    <mergeCell ref="C3:G3"/>
    <mergeCell ref="B4:F4"/>
    <mergeCell ref="C5:F5"/>
    <mergeCell ref="C7:D7"/>
    <mergeCell ref="C8:F8"/>
    <mergeCell ref="C9:D9"/>
    <mergeCell ref="E70:F70"/>
    <mergeCell ref="C66:D66"/>
    <mergeCell ref="C16:D16"/>
    <mergeCell ref="C38:D38"/>
    <mergeCell ref="C39:D39"/>
    <mergeCell ref="C60:F60"/>
    <mergeCell ref="C61:D61"/>
    <mergeCell ref="E61:F61"/>
    <mergeCell ref="C62:F62"/>
    <mergeCell ref="C63:D63"/>
    <mergeCell ref="C72:D72"/>
    <mergeCell ref="C73:D73"/>
    <mergeCell ref="E73:F73"/>
    <mergeCell ref="C74:D74"/>
    <mergeCell ref="E74:F74"/>
    <mergeCell ref="C67:D67"/>
    <mergeCell ref="E67:F67"/>
    <mergeCell ref="C69:D69"/>
    <mergeCell ref="E69:F69"/>
    <mergeCell ref="C70:D70"/>
  </mergeCells>
  <dataValidations count="2">
    <dataValidation type="list" allowBlank="1" showInputMessage="1" showErrorMessage="1" sqref="E73">
      <formula1>$K$79:$K$80</formula1>
    </dataValidation>
    <dataValidation type="whole" allowBlank="1" showInputMessage="1" showErrorMessage="1" sqref="E69 E63 E9">
      <formula1>-999999999</formula1>
      <formula2>999999999</formula2>
    </dataValidation>
  </dataValidations>
  <printOptions/>
  <pageMargins left="0.2362204724409449" right="0.2362204724409449" top="0.1968503937007874" bottom="0.1968503937007874" header="0.15748031496062992" footer="0.15748031496062992"/>
  <pageSetup horizontalDpi="600" verticalDpi="600" orientation="portrait" scale="70" r:id="rId1"/>
</worksheet>
</file>

<file path=xl/worksheets/sheet3.xml><?xml version="1.0" encoding="utf-8"?>
<worksheet xmlns="http://schemas.openxmlformats.org/spreadsheetml/2006/main" xmlns:r="http://schemas.openxmlformats.org/officeDocument/2006/relationships">
  <dimension ref="B1:G63"/>
  <sheetViews>
    <sheetView tabSelected="1" zoomScale="90" zoomScaleNormal="90" zoomScalePageLayoutView="0" workbookViewId="0" topLeftCell="A1">
      <selection activeCell="C10" sqref="C10"/>
    </sheetView>
  </sheetViews>
  <sheetFormatPr defaultColWidth="9.140625" defaultRowHeight="15"/>
  <cols>
    <col min="1" max="2" width="1.8515625" style="143" customWidth="1"/>
    <col min="3" max="3" width="24.7109375" style="143" customWidth="1"/>
    <col min="4" max="4" width="26.8515625" style="143" customWidth="1"/>
    <col min="5" max="5" width="22.8515625" style="143" customWidth="1"/>
    <col min="6" max="6" width="82.7109375" style="143" customWidth="1"/>
    <col min="7" max="7" width="2.00390625" style="143" customWidth="1"/>
    <col min="8" max="8" width="1.57421875" style="143" customWidth="1"/>
    <col min="9" max="16384" width="9.140625" style="143" customWidth="1"/>
  </cols>
  <sheetData>
    <row r="1" spans="2:7" ht="15.75" thickBot="1">
      <c r="B1" s="373"/>
      <c r="C1" s="373"/>
      <c r="D1" s="373"/>
      <c r="E1" s="373"/>
      <c r="F1" s="373"/>
      <c r="G1" s="373"/>
    </row>
    <row r="2" spans="2:7" ht="15.75" thickBot="1">
      <c r="B2" s="47"/>
      <c r="C2" s="48"/>
      <c r="D2" s="48"/>
      <c r="E2" s="48"/>
      <c r="F2" s="48"/>
      <c r="G2" s="49"/>
    </row>
    <row r="3" spans="2:7" ht="21" thickBot="1">
      <c r="B3" s="50"/>
      <c r="C3" s="428" t="s">
        <v>288</v>
      </c>
      <c r="D3" s="429"/>
      <c r="E3" s="429"/>
      <c r="F3" s="430"/>
      <c r="G3" s="23"/>
    </row>
    <row r="4" spans="2:7" ht="15">
      <c r="B4" s="442"/>
      <c r="C4" s="443"/>
      <c r="D4" s="443"/>
      <c r="E4" s="443"/>
      <c r="F4" s="443"/>
      <c r="G4" s="23"/>
    </row>
    <row r="5" spans="2:7" ht="15">
      <c r="B5" s="24"/>
      <c r="C5" s="470"/>
      <c r="D5" s="470"/>
      <c r="E5" s="470"/>
      <c r="F5" s="470"/>
      <c r="G5" s="23"/>
    </row>
    <row r="6" spans="2:7" ht="15">
      <c r="B6" s="24"/>
      <c r="C6" s="25"/>
      <c r="D6" s="26"/>
      <c r="E6" s="25"/>
      <c r="F6" s="26"/>
      <c r="G6" s="23"/>
    </row>
    <row r="7" spans="2:7" ht="15">
      <c r="B7" s="24"/>
      <c r="C7" s="419" t="s">
        <v>289</v>
      </c>
      <c r="D7" s="419"/>
      <c r="E7" s="27"/>
      <c r="F7" s="26"/>
      <c r="G7" s="23"/>
    </row>
    <row r="8" spans="2:7" ht="15.75" thickBot="1">
      <c r="B8" s="24"/>
      <c r="C8" s="434" t="s">
        <v>290</v>
      </c>
      <c r="D8" s="434"/>
      <c r="E8" s="434"/>
      <c r="F8" s="434"/>
      <c r="G8" s="23"/>
    </row>
    <row r="9" spans="2:7" ht="15.75" thickBot="1">
      <c r="B9" s="24"/>
      <c r="C9" s="144" t="s">
        <v>291</v>
      </c>
      <c r="D9" s="145" t="s">
        <v>292</v>
      </c>
      <c r="E9" s="471" t="s">
        <v>293</v>
      </c>
      <c r="F9" s="472"/>
      <c r="G9" s="23"/>
    </row>
    <row r="10" spans="2:7" s="149" customFormat="1" ht="236.25" customHeight="1" thickBot="1">
      <c r="B10" s="146"/>
      <c r="C10" s="147" t="s">
        <v>294</v>
      </c>
      <c r="D10" s="124" t="s">
        <v>295</v>
      </c>
      <c r="E10" s="473" t="s">
        <v>296</v>
      </c>
      <c r="F10" s="474"/>
      <c r="G10" s="148"/>
    </row>
    <row r="11" spans="2:7" s="149" customFormat="1" ht="113.25" customHeight="1">
      <c r="B11" s="146"/>
      <c r="C11" s="121" t="s">
        <v>297</v>
      </c>
      <c r="D11" s="360" t="s">
        <v>298</v>
      </c>
      <c r="E11" s="461" t="s">
        <v>299</v>
      </c>
      <c r="F11" s="464"/>
      <c r="G11" s="148"/>
    </row>
    <row r="12" spans="2:7" s="149" customFormat="1" ht="150" customHeight="1">
      <c r="B12" s="146"/>
      <c r="C12" s="122" t="s">
        <v>300</v>
      </c>
      <c r="D12" s="360" t="s">
        <v>298</v>
      </c>
      <c r="E12" s="461" t="s">
        <v>301</v>
      </c>
      <c r="F12" s="464"/>
      <c r="G12" s="148"/>
    </row>
    <row r="13" spans="2:7" s="149" customFormat="1" ht="148.5" customHeight="1">
      <c r="B13" s="146"/>
      <c r="C13" s="122" t="s">
        <v>302</v>
      </c>
      <c r="D13" s="360" t="s">
        <v>303</v>
      </c>
      <c r="E13" s="461" t="s">
        <v>304</v>
      </c>
      <c r="F13" s="462"/>
      <c r="G13" s="148"/>
    </row>
    <row r="14" spans="2:7" s="149" customFormat="1" ht="175.5" customHeight="1">
      <c r="B14" s="146"/>
      <c r="C14" s="122" t="s">
        <v>305</v>
      </c>
      <c r="D14" s="126" t="s">
        <v>306</v>
      </c>
      <c r="E14" s="461" t="s">
        <v>307</v>
      </c>
      <c r="F14" s="464"/>
      <c r="G14" s="148"/>
    </row>
    <row r="15" spans="2:7" s="149" customFormat="1" ht="78" customHeight="1">
      <c r="B15" s="146"/>
      <c r="C15" s="123" t="s">
        <v>308</v>
      </c>
      <c r="D15" s="142" t="s">
        <v>309</v>
      </c>
      <c r="E15" s="461" t="s">
        <v>310</v>
      </c>
      <c r="F15" s="464"/>
      <c r="G15" s="148"/>
    </row>
    <row r="16" spans="2:7" s="149" customFormat="1" ht="168" customHeight="1">
      <c r="B16" s="146"/>
      <c r="C16" s="121" t="s">
        <v>311</v>
      </c>
      <c r="D16" s="360" t="s">
        <v>298</v>
      </c>
      <c r="E16" s="461" t="s">
        <v>312</v>
      </c>
      <c r="F16" s="462"/>
      <c r="G16" s="148"/>
    </row>
    <row r="17" spans="2:7" s="149" customFormat="1" ht="192.75" customHeight="1">
      <c r="B17" s="146"/>
      <c r="C17" s="122" t="s">
        <v>313</v>
      </c>
      <c r="D17" s="360" t="s">
        <v>298</v>
      </c>
      <c r="E17" s="461" t="s">
        <v>314</v>
      </c>
      <c r="F17" s="462"/>
      <c r="G17" s="148"/>
    </row>
    <row r="18" spans="2:7" s="149" customFormat="1" ht="109.5" customHeight="1">
      <c r="B18" s="146"/>
      <c r="C18" s="122" t="s">
        <v>315</v>
      </c>
      <c r="D18" s="126" t="s">
        <v>316</v>
      </c>
      <c r="E18" s="461" t="s">
        <v>317</v>
      </c>
      <c r="F18" s="462"/>
      <c r="G18" s="148"/>
    </row>
    <row r="19" spans="2:7" s="149" customFormat="1" ht="78.75" customHeight="1">
      <c r="B19" s="146"/>
      <c r="C19" s="122" t="s">
        <v>318</v>
      </c>
      <c r="D19" s="126" t="s">
        <v>319</v>
      </c>
      <c r="E19" s="461" t="s">
        <v>320</v>
      </c>
      <c r="F19" s="463"/>
      <c r="G19" s="148"/>
    </row>
    <row r="20" spans="2:7" s="152" customFormat="1" ht="121.5" customHeight="1">
      <c r="B20" s="150"/>
      <c r="C20" s="122" t="s">
        <v>321</v>
      </c>
      <c r="D20" s="126" t="s">
        <v>298</v>
      </c>
      <c r="E20" s="461" t="s">
        <v>322</v>
      </c>
      <c r="F20" s="462"/>
      <c r="G20" s="151"/>
    </row>
    <row r="21" spans="2:7" s="152" customFormat="1" ht="132" customHeight="1">
      <c r="B21" s="150"/>
      <c r="C21" s="122" t="s">
        <v>323</v>
      </c>
      <c r="D21" s="360" t="s">
        <v>298</v>
      </c>
      <c r="E21" s="461" t="s">
        <v>324</v>
      </c>
      <c r="F21" s="464"/>
      <c r="G21" s="151"/>
    </row>
    <row r="22" spans="2:7" s="152" customFormat="1" ht="74.25" customHeight="1">
      <c r="B22" s="150"/>
      <c r="C22" s="153" t="s">
        <v>325</v>
      </c>
      <c r="D22" s="154" t="s">
        <v>326</v>
      </c>
      <c r="E22" s="461" t="s">
        <v>327</v>
      </c>
      <c r="F22" s="462"/>
      <c r="G22" s="151"/>
    </row>
    <row r="23" spans="2:7" ht="11.25" customHeight="1" thickBot="1">
      <c r="B23" s="24"/>
      <c r="C23" s="155"/>
      <c r="D23" s="156"/>
      <c r="E23" s="465"/>
      <c r="F23" s="456"/>
      <c r="G23" s="23"/>
    </row>
    <row r="24" spans="2:7" ht="15">
      <c r="B24" s="24"/>
      <c r="C24" s="26"/>
      <c r="D24" s="26"/>
      <c r="E24" s="26"/>
      <c r="F24" s="26"/>
      <c r="G24" s="23"/>
    </row>
    <row r="25" spans="2:7" ht="15">
      <c r="B25" s="24"/>
      <c r="C25" s="466" t="s">
        <v>328</v>
      </c>
      <c r="D25" s="466"/>
      <c r="E25" s="466"/>
      <c r="F25" s="466"/>
      <c r="G25" s="23"/>
    </row>
    <row r="26" spans="2:7" ht="15.75" thickBot="1">
      <c r="B26" s="24"/>
      <c r="C26" s="467" t="s">
        <v>329</v>
      </c>
      <c r="D26" s="467"/>
      <c r="E26" s="467"/>
      <c r="F26" s="467"/>
      <c r="G26" s="23"/>
    </row>
    <row r="27" spans="2:7" ht="15.75" thickBot="1">
      <c r="B27" s="24"/>
      <c r="C27" s="15" t="s">
        <v>291</v>
      </c>
      <c r="D27" s="16" t="s">
        <v>292</v>
      </c>
      <c r="E27" s="468" t="s">
        <v>293</v>
      </c>
      <c r="F27" s="469"/>
      <c r="G27" s="23"/>
    </row>
    <row r="28" spans="2:7" ht="39.75" customHeight="1">
      <c r="B28" s="24"/>
      <c r="C28" s="157"/>
      <c r="D28" s="157"/>
      <c r="E28" s="459"/>
      <c r="F28" s="460"/>
      <c r="G28" s="23"/>
    </row>
    <row r="29" spans="2:7" ht="39.75" customHeight="1">
      <c r="B29" s="24"/>
      <c r="C29" s="17"/>
      <c r="D29" s="17"/>
      <c r="E29" s="453"/>
      <c r="F29" s="454"/>
      <c r="G29" s="23"/>
    </row>
    <row r="30" spans="2:7" ht="39.75" customHeight="1">
      <c r="B30" s="24"/>
      <c r="C30" s="17"/>
      <c r="D30" s="17"/>
      <c r="E30" s="453"/>
      <c r="F30" s="454"/>
      <c r="G30" s="23"/>
    </row>
    <row r="31" spans="2:7" ht="39.75" customHeight="1" thickBot="1">
      <c r="B31" s="24"/>
      <c r="C31" s="18"/>
      <c r="D31" s="18"/>
      <c r="E31" s="455"/>
      <c r="F31" s="456"/>
      <c r="G31" s="23"/>
    </row>
    <row r="32" spans="2:7" ht="15">
      <c r="B32" s="24"/>
      <c r="C32" s="26"/>
      <c r="D32" s="26"/>
      <c r="E32" s="26"/>
      <c r="F32" s="26"/>
      <c r="G32" s="23"/>
    </row>
    <row r="33" spans="2:7" ht="15">
      <c r="B33" s="24"/>
      <c r="C33" s="26"/>
      <c r="D33" s="26"/>
      <c r="E33" s="26"/>
      <c r="F33" s="26"/>
      <c r="G33" s="23"/>
    </row>
    <row r="34" spans="2:7" ht="31.5" customHeight="1">
      <c r="B34" s="24"/>
      <c r="C34" s="457" t="s">
        <v>330</v>
      </c>
      <c r="D34" s="457"/>
      <c r="E34" s="457"/>
      <c r="F34" s="457"/>
      <c r="G34" s="23"/>
    </row>
    <row r="35" spans="2:7" ht="15.75" thickBot="1">
      <c r="B35" s="24"/>
      <c r="C35" s="434" t="s">
        <v>331</v>
      </c>
      <c r="D35" s="434"/>
      <c r="E35" s="458"/>
      <c r="F35" s="458"/>
      <c r="G35" s="23"/>
    </row>
    <row r="36" spans="2:7" ht="99.75" customHeight="1" thickBot="1">
      <c r="B36" s="24"/>
      <c r="C36" s="449" t="s">
        <v>332</v>
      </c>
      <c r="D36" s="450"/>
      <c r="E36" s="450"/>
      <c r="F36" s="451"/>
      <c r="G36" s="23"/>
    </row>
    <row r="37" spans="2:7" ht="15">
      <c r="B37" s="24"/>
      <c r="C37" s="26"/>
      <c r="D37" s="26"/>
      <c r="E37" s="26"/>
      <c r="F37" s="26"/>
      <c r="G37" s="23"/>
    </row>
    <row r="38" spans="2:7" ht="15">
      <c r="B38" s="24"/>
      <c r="C38" s="26"/>
      <c r="D38" s="26"/>
      <c r="E38" s="26"/>
      <c r="F38" s="26"/>
      <c r="G38" s="23"/>
    </row>
    <row r="39" spans="2:7" ht="15">
      <c r="B39" s="24"/>
      <c r="C39" s="26"/>
      <c r="D39" s="26"/>
      <c r="E39" s="26"/>
      <c r="F39" s="26"/>
      <c r="G39" s="23"/>
    </row>
    <row r="40" spans="2:7" ht="15.75" thickBot="1">
      <c r="B40" s="28"/>
      <c r="C40" s="29"/>
      <c r="D40" s="29"/>
      <c r="E40" s="29"/>
      <c r="F40" s="29"/>
      <c r="G40" s="30"/>
    </row>
    <row r="41" spans="2:7" ht="15">
      <c r="B41" s="358"/>
      <c r="C41" s="358"/>
      <c r="D41" s="358"/>
      <c r="E41" s="358"/>
      <c r="F41" s="358"/>
      <c r="G41" s="358"/>
    </row>
    <row r="42" spans="2:7" ht="15">
      <c r="B42" s="358"/>
      <c r="C42" s="358"/>
      <c r="D42" s="358"/>
      <c r="E42" s="358"/>
      <c r="F42" s="358"/>
      <c r="G42" s="358"/>
    </row>
    <row r="43" spans="2:7" ht="15">
      <c r="B43" s="358"/>
      <c r="C43" s="358"/>
      <c r="D43" s="358"/>
      <c r="E43" s="358"/>
      <c r="F43" s="358"/>
      <c r="G43" s="358"/>
    </row>
    <row r="44" spans="2:7" ht="15">
      <c r="B44" s="358"/>
      <c r="C44" s="358"/>
      <c r="D44" s="358"/>
      <c r="E44" s="358"/>
      <c r="F44" s="358"/>
      <c r="G44" s="358"/>
    </row>
    <row r="45" spans="2:7" ht="15">
      <c r="B45" s="358"/>
      <c r="C45" s="358"/>
      <c r="D45" s="358"/>
      <c r="E45" s="358"/>
      <c r="F45" s="358"/>
      <c r="G45" s="358"/>
    </row>
    <row r="46" spans="2:7" ht="15">
      <c r="B46" s="358"/>
      <c r="C46" s="358"/>
      <c r="D46" s="358"/>
      <c r="E46" s="358"/>
      <c r="F46" s="358"/>
      <c r="G46" s="358"/>
    </row>
    <row r="47" spans="2:7" ht="15">
      <c r="B47" s="358"/>
      <c r="C47" s="446"/>
      <c r="D47" s="446"/>
      <c r="E47" s="359"/>
      <c r="F47" s="358"/>
      <c r="G47" s="358"/>
    </row>
    <row r="48" spans="2:7" ht="15">
      <c r="B48" s="358"/>
      <c r="C48" s="446"/>
      <c r="D48" s="446"/>
      <c r="E48" s="359"/>
      <c r="F48" s="358"/>
      <c r="G48" s="358"/>
    </row>
    <row r="49" spans="2:7" ht="15">
      <c r="B49" s="358"/>
      <c r="C49" s="452"/>
      <c r="D49" s="452"/>
      <c r="E49" s="452"/>
      <c r="F49" s="452"/>
      <c r="G49" s="358"/>
    </row>
    <row r="50" spans="2:7" ht="15">
      <c r="B50" s="358"/>
      <c r="C50" s="444"/>
      <c r="D50" s="444"/>
      <c r="E50" s="448"/>
      <c r="F50" s="448"/>
      <c r="G50" s="358"/>
    </row>
    <row r="51" spans="2:7" ht="15">
      <c r="B51" s="358"/>
      <c r="C51" s="444"/>
      <c r="D51" s="444"/>
      <c r="E51" s="445"/>
      <c r="F51" s="445"/>
      <c r="G51" s="358"/>
    </row>
    <row r="52" spans="2:7" ht="15">
      <c r="B52" s="358"/>
      <c r="C52" s="358"/>
      <c r="D52" s="358"/>
      <c r="E52" s="358"/>
      <c r="F52" s="358"/>
      <c r="G52" s="358"/>
    </row>
    <row r="53" spans="2:7" ht="15">
      <c r="B53" s="358"/>
      <c r="C53" s="446"/>
      <c r="D53" s="446"/>
      <c r="E53" s="359"/>
      <c r="F53" s="358"/>
      <c r="G53" s="358"/>
    </row>
    <row r="54" spans="2:7" ht="15">
      <c r="B54" s="358"/>
      <c r="C54" s="446"/>
      <c r="D54" s="446"/>
      <c r="E54" s="447"/>
      <c r="F54" s="447"/>
      <c r="G54" s="358"/>
    </row>
    <row r="55" spans="2:7" ht="15">
      <c r="B55" s="358"/>
      <c r="C55" s="359"/>
      <c r="D55" s="359"/>
      <c r="E55" s="359"/>
      <c r="F55" s="359"/>
      <c r="G55" s="358"/>
    </row>
    <row r="56" spans="2:7" ht="15">
      <c r="B56" s="358"/>
      <c r="C56" s="444"/>
      <c r="D56" s="444"/>
      <c r="E56" s="448"/>
      <c r="F56" s="448"/>
      <c r="G56" s="358"/>
    </row>
    <row r="57" spans="2:7" ht="15">
      <c r="B57" s="358"/>
      <c r="C57" s="444"/>
      <c r="D57" s="444"/>
      <c r="E57" s="445"/>
      <c r="F57" s="445"/>
      <c r="G57" s="358"/>
    </row>
    <row r="58" spans="2:7" ht="15">
      <c r="B58" s="358"/>
      <c r="C58" s="358"/>
      <c r="D58" s="358"/>
      <c r="E58" s="358"/>
      <c r="F58" s="358"/>
      <c r="G58" s="358"/>
    </row>
    <row r="59" spans="2:7" ht="15">
      <c r="B59" s="358"/>
      <c r="C59" s="446"/>
      <c r="D59" s="446"/>
      <c r="E59" s="358"/>
      <c r="F59" s="358"/>
      <c r="G59" s="358"/>
    </row>
    <row r="60" spans="2:7" ht="15">
      <c r="B60" s="358"/>
      <c r="C60" s="446"/>
      <c r="D60" s="446"/>
      <c r="E60" s="445"/>
      <c r="F60" s="445"/>
      <c r="G60" s="358"/>
    </row>
    <row r="61" spans="2:7" ht="15">
      <c r="B61" s="358"/>
      <c r="C61" s="444"/>
      <c r="D61" s="444"/>
      <c r="E61" s="445"/>
      <c r="F61" s="445"/>
      <c r="G61" s="358"/>
    </row>
    <row r="62" spans="2:7" ht="15">
      <c r="B62" s="358"/>
      <c r="C62" s="6"/>
      <c r="D62" s="358"/>
      <c r="E62" s="6"/>
      <c r="F62" s="358"/>
      <c r="G62" s="358"/>
    </row>
    <row r="63" spans="2:7" ht="15">
      <c r="B63" s="358"/>
      <c r="C63" s="6"/>
      <c r="D63" s="6"/>
      <c r="E63" s="6"/>
      <c r="F63" s="6"/>
      <c r="G63" s="7"/>
    </row>
  </sheetData>
  <sheetProtection/>
  <mergeCells count="50">
    <mergeCell ref="E11:F11"/>
    <mergeCell ref="E12:F12"/>
    <mergeCell ref="E13:F13"/>
    <mergeCell ref="E14:F14"/>
    <mergeCell ref="C26:F26"/>
    <mergeCell ref="E27:F27"/>
    <mergeCell ref="E15:F15"/>
    <mergeCell ref="C3:F3"/>
    <mergeCell ref="B4:F4"/>
    <mergeCell ref="C5:F5"/>
    <mergeCell ref="C7:D7"/>
    <mergeCell ref="C8:F8"/>
    <mergeCell ref="E9:F9"/>
    <mergeCell ref="E10:F10"/>
    <mergeCell ref="E28:F28"/>
    <mergeCell ref="E16:F16"/>
    <mergeCell ref="E17:F17"/>
    <mergeCell ref="E18:F18"/>
    <mergeCell ref="E19:F19"/>
    <mergeCell ref="E20:F20"/>
    <mergeCell ref="E21:F21"/>
    <mergeCell ref="E22:F22"/>
    <mergeCell ref="E23:F23"/>
    <mergeCell ref="C25:F25"/>
    <mergeCell ref="E29:F29"/>
    <mergeCell ref="E30:F30"/>
    <mergeCell ref="E31:F31"/>
    <mergeCell ref="C34:F34"/>
    <mergeCell ref="C35:D35"/>
    <mergeCell ref="E35:F35"/>
    <mergeCell ref="E57:F57"/>
    <mergeCell ref="C59:D59"/>
    <mergeCell ref="C60:D60"/>
    <mergeCell ref="E60:F60"/>
    <mergeCell ref="C36:F36"/>
    <mergeCell ref="C47:D47"/>
    <mergeCell ref="C48:D48"/>
    <mergeCell ref="C49:F49"/>
    <mergeCell ref="C50:D50"/>
    <mergeCell ref="E50:F50"/>
    <mergeCell ref="C61:D61"/>
    <mergeCell ref="E61:F61"/>
    <mergeCell ref="C51:D51"/>
    <mergeCell ref="E51:F51"/>
    <mergeCell ref="C53:D53"/>
    <mergeCell ref="C54:D54"/>
    <mergeCell ref="E54:F54"/>
    <mergeCell ref="C56:D56"/>
    <mergeCell ref="E56:F56"/>
    <mergeCell ref="C57:D57"/>
  </mergeCells>
  <dataValidations count="2">
    <dataValidation type="list" allowBlank="1" showInputMessage="1" showErrorMessage="1" sqref="E60">
      <formula1>$K$67:$K$68</formula1>
    </dataValidation>
    <dataValidation type="whole" allowBlank="1" showInputMessage="1" showErrorMessage="1" sqref="E56 E50">
      <formula1>-999999999</formula1>
      <formula2>999999999</formula2>
    </dataValidation>
  </dataValidation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Z127"/>
  <sheetViews>
    <sheetView zoomScale="80" zoomScaleNormal="80" zoomScalePageLayoutView="0" workbookViewId="0" topLeftCell="A1">
      <selection activeCell="F58" sqref="F58:I58"/>
    </sheetView>
  </sheetViews>
  <sheetFormatPr defaultColWidth="9.140625" defaultRowHeight="15"/>
  <cols>
    <col min="1" max="1" width="2.140625" style="0" customWidth="1"/>
    <col min="2" max="2" width="2.28125" style="0" customWidth="1"/>
    <col min="3" max="3" width="24.57421875" style="8" customWidth="1"/>
    <col min="4" max="4" width="15.57421875" style="0" customWidth="1"/>
    <col min="5" max="5" width="10.421875" style="0" customWidth="1"/>
    <col min="6" max="6" width="18.8515625" style="0" customWidth="1"/>
    <col min="7" max="7" width="15.00390625" style="0" customWidth="1"/>
    <col min="8" max="8" width="88.140625" style="0" customWidth="1"/>
    <col min="9" max="9" width="24.140625" style="0" customWidth="1"/>
    <col min="10" max="10" width="2.7109375" style="0" customWidth="1"/>
    <col min="11" max="11" width="2.00390625" style="0" customWidth="1"/>
    <col min="12" max="12" width="40.7109375" style="0" customWidth="1"/>
  </cols>
  <sheetData>
    <row r="1" spans="1:52" ht="15.75" thickBot="1">
      <c r="A1" s="10"/>
      <c r="B1" s="10"/>
      <c r="C1" s="9"/>
      <c r="D1" s="10"/>
      <c r="E1" s="10"/>
      <c r="F1" s="10"/>
      <c r="G1" s="10"/>
      <c r="H1" s="368"/>
      <c r="I1" s="368"/>
      <c r="J1" s="10"/>
      <c r="K1" s="373"/>
      <c r="L1" s="368"/>
      <c r="M1" s="368"/>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row>
    <row r="2" spans="1:52" ht="15.75" thickBot="1">
      <c r="A2" s="10"/>
      <c r="B2" s="397"/>
      <c r="C2" s="398"/>
      <c r="D2" s="399"/>
      <c r="E2" s="399"/>
      <c r="F2" s="399"/>
      <c r="G2" s="399"/>
      <c r="H2" s="59"/>
      <c r="I2" s="59"/>
      <c r="J2" s="400"/>
      <c r="K2" s="373"/>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c r="AS2" s="368"/>
      <c r="AT2" s="368"/>
      <c r="AU2" s="368"/>
      <c r="AV2" s="368"/>
      <c r="AW2" s="368"/>
      <c r="AX2" s="368"/>
      <c r="AY2" s="368"/>
      <c r="AZ2" s="368"/>
    </row>
    <row r="3" spans="1:52" ht="21" thickBot="1">
      <c r="A3" s="10"/>
      <c r="B3" s="50"/>
      <c r="C3" s="428" t="s">
        <v>333</v>
      </c>
      <c r="D3" s="429"/>
      <c r="E3" s="429"/>
      <c r="F3" s="429"/>
      <c r="G3" s="429"/>
      <c r="H3" s="429"/>
      <c r="I3" s="430"/>
      <c r="J3" s="52"/>
      <c r="K3" s="373"/>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row>
    <row r="4" spans="1:52" ht="15" customHeight="1">
      <c r="A4" s="10"/>
      <c r="B4" s="401"/>
      <c r="C4" s="477" t="s">
        <v>334</v>
      </c>
      <c r="D4" s="477"/>
      <c r="E4" s="477"/>
      <c r="F4" s="477"/>
      <c r="G4" s="477"/>
      <c r="H4" s="477"/>
      <c r="I4" s="477"/>
      <c r="J4" s="389"/>
      <c r="K4" s="373"/>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row>
    <row r="5" spans="1:52" ht="15" customHeight="1">
      <c r="A5" s="10"/>
      <c r="B5" s="401"/>
      <c r="C5" s="377"/>
      <c r="D5" s="377"/>
      <c r="E5" s="377"/>
      <c r="F5" s="377"/>
      <c r="G5" s="377"/>
      <c r="H5" s="377"/>
      <c r="I5" s="377"/>
      <c r="J5" s="389"/>
      <c r="K5" s="373"/>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row>
    <row r="6" spans="1:52" ht="15">
      <c r="A6" s="10"/>
      <c r="B6" s="401"/>
      <c r="C6" s="258"/>
      <c r="D6" s="310"/>
      <c r="E6" s="310"/>
      <c r="F6" s="310"/>
      <c r="G6" s="310"/>
      <c r="H6" s="60"/>
      <c r="I6" s="60"/>
      <c r="J6" s="389"/>
      <c r="K6" s="373"/>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row>
    <row r="7" spans="1:52" ht="15.75" customHeight="1" thickBot="1">
      <c r="A7" s="10"/>
      <c r="B7" s="401"/>
      <c r="C7" s="258"/>
      <c r="D7" s="480" t="s">
        <v>335</v>
      </c>
      <c r="E7" s="480"/>
      <c r="F7" s="480" t="s">
        <v>336</v>
      </c>
      <c r="G7" s="480"/>
      <c r="H7" s="363" t="s">
        <v>337</v>
      </c>
      <c r="I7" s="363" t="s">
        <v>338</v>
      </c>
      <c r="J7" s="389"/>
      <c r="K7" s="373"/>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row>
    <row r="8" spans="1:52" s="8" customFormat="1" ht="76.5" customHeight="1">
      <c r="A8" s="9"/>
      <c r="B8" s="372"/>
      <c r="C8" s="353" t="s">
        <v>339</v>
      </c>
      <c r="D8" s="478" t="s">
        <v>340</v>
      </c>
      <c r="E8" s="479"/>
      <c r="F8" s="479" t="s">
        <v>336</v>
      </c>
      <c r="G8" s="479"/>
      <c r="H8" s="362" t="s">
        <v>337</v>
      </c>
      <c r="I8" s="279" t="s">
        <v>338</v>
      </c>
      <c r="J8" s="369"/>
      <c r="K8" s="374"/>
      <c r="L8" s="89"/>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row>
    <row r="9" spans="1:52" s="8" customFormat="1" ht="381.75" customHeight="1">
      <c r="A9" s="9"/>
      <c r="B9" s="372"/>
      <c r="C9" s="353"/>
      <c r="D9" s="441" t="s">
        <v>341</v>
      </c>
      <c r="E9" s="440"/>
      <c r="F9" s="481" t="s">
        <v>342</v>
      </c>
      <c r="G9" s="481"/>
      <c r="H9" s="364" t="s">
        <v>343</v>
      </c>
      <c r="I9" s="357" t="s">
        <v>344</v>
      </c>
      <c r="J9" s="369"/>
      <c r="K9" s="374"/>
      <c r="L9" s="89"/>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row>
    <row r="10" spans="1:52" s="8" customFormat="1" ht="127.5" customHeight="1">
      <c r="A10" s="9"/>
      <c r="B10" s="372"/>
      <c r="C10" s="353"/>
      <c r="D10" s="441" t="s">
        <v>345</v>
      </c>
      <c r="E10" s="440"/>
      <c r="F10" s="440" t="s">
        <v>346</v>
      </c>
      <c r="G10" s="440"/>
      <c r="H10" s="364" t="s">
        <v>347</v>
      </c>
      <c r="I10" s="357" t="s">
        <v>348</v>
      </c>
      <c r="J10" s="369"/>
      <c r="K10" s="374"/>
      <c r="L10" s="89"/>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row>
    <row r="11" spans="1:52" s="8" customFormat="1" ht="129.75" customHeight="1">
      <c r="A11" s="9"/>
      <c r="B11" s="372"/>
      <c r="C11" s="353"/>
      <c r="D11" s="441" t="s">
        <v>349</v>
      </c>
      <c r="E11" s="440"/>
      <c r="F11" s="440" t="s">
        <v>350</v>
      </c>
      <c r="G11" s="440"/>
      <c r="H11" s="364" t="s">
        <v>351</v>
      </c>
      <c r="I11" s="357" t="s">
        <v>348</v>
      </c>
      <c r="J11" s="369"/>
      <c r="K11" s="374"/>
      <c r="L11" s="89"/>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row>
    <row r="12" spans="1:52" s="8" customFormat="1" ht="15">
      <c r="A12" s="9"/>
      <c r="B12" s="372"/>
      <c r="C12" s="353"/>
      <c r="D12" s="482" t="s">
        <v>352</v>
      </c>
      <c r="E12" s="476"/>
      <c r="F12" s="476" t="s">
        <v>336</v>
      </c>
      <c r="G12" s="476"/>
      <c r="H12" s="361" t="s">
        <v>337</v>
      </c>
      <c r="I12" s="280"/>
      <c r="J12" s="369"/>
      <c r="K12" s="374"/>
      <c r="L12" s="89"/>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row>
    <row r="13" spans="1:52" s="8" customFormat="1" ht="122.25" customHeight="1">
      <c r="A13" s="9"/>
      <c r="B13" s="372"/>
      <c r="C13" s="353"/>
      <c r="D13" s="441" t="s">
        <v>353</v>
      </c>
      <c r="E13" s="440"/>
      <c r="F13" s="440" t="s">
        <v>354</v>
      </c>
      <c r="G13" s="440"/>
      <c r="H13" s="364" t="s">
        <v>355</v>
      </c>
      <c r="I13" s="357" t="s">
        <v>348</v>
      </c>
      <c r="J13" s="369"/>
      <c r="K13" s="374"/>
      <c r="L13" s="90"/>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row>
    <row r="14" spans="1:52" s="8" customFormat="1" ht="408.75" customHeight="1">
      <c r="A14" s="9"/>
      <c r="B14" s="372"/>
      <c r="C14" s="353"/>
      <c r="D14" s="441" t="s">
        <v>356</v>
      </c>
      <c r="E14" s="440"/>
      <c r="F14" s="440" t="s">
        <v>357</v>
      </c>
      <c r="G14" s="440"/>
      <c r="H14" s="108" t="s">
        <v>358</v>
      </c>
      <c r="I14" s="357" t="s">
        <v>348</v>
      </c>
      <c r="J14" s="369"/>
      <c r="K14" s="374"/>
      <c r="L14" s="90"/>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row>
    <row r="15" spans="1:52" s="8" customFormat="1" ht="15">
      <c r="A15" s="9"/>
      <c r="B15" s="372"/>
      <c r="C15" s="353"/>
      <c r="D15" s="482" t="s">
        <v>359</v>
      </c>
      <c r="E15" s="476"/>
      <c r="F15" s="476" t="s">
        <v>336</v>
      </c>
      <c r="G15" s="476"/>
      <c r="H15" s="361" t="s">
        <v>337</v>
      </c>
      <c r="I15" s="281" t="s">
        <v>338</v>
      </c>
      <c r="J15" s="369"/>
      <c r="K15" s="374"/>
      <c r="L15" s="90"/>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row>
    <row r="16" spans="1:52" s="8" customFormat="1" ht="264" customHeight="1">
      <c r="A16" s="9"/>
      <c r="B16" s="372"/>
      <c r="C16" s="353"/>
      <c r="D16" s="441" t="s">
        <v>360</v>
      </c>
      <c r="E16" s="440"/>
      <c r="F16" s="440" t="s">
        <v>361</v>
      </c>
      <c r="G16" s="440"/>
      <c r="H16" s="108" t="s">
        <v>362</v>
      </c>
      <c r="I16" s="357" t="s">
        <v>348</v>
      </c>
      <c r="J16" s="369"/>
      <c r="K16" s="374"/>
      <c r="L16" s="133"/>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row>
    <row r="17" spans="1:52" s="8" customFormat="1" ht="150" customHeight="1">
      <c r="A17" s="9"/>
      <c r="B17" s="372"/>
      <c r="C17" s="353"/>
      <c r="D17" s="441" t="s">
        <v>363</v>
      </c>
      <c r="E17" s="440"/>
      <c r="F17" s="440" t="s">
        <v>364</v>
      </c>
      <c r="G17" s="440"/>
      <c r="H17" s="108" t="s">
        <v>365</v>
      </c>
      <c r="I17" s="357" t="s">
        <v>344</v>
      </c>
      <c r="J17" s="369"/>
      <c r="K17" s="374"/>
      <c r="L17" s="90"/>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row>
    <row r="18" spans="1:52" s="8" customFormat="1" ht="142.5" customHeight="1">
      <c r="A18" s="9"/>
      <c r="B18" s="372"/>
      <c r="C18" s="353"/>
      <c r="D18" s="441" t="s">
        <v>366</v>
      </c>
      <c r="E18" s="440"/>
      <c r="F18" s="440" t="s">
        <v>367</v>
      </c>
      <c r="G18" s="440"/>
      <c r="H18" s="108" t="s">
        <v>368</v>
      </c>
      <c r="I18" s="357" t="s">
        <v>344</v>
      </c>
      <c r="J18" s="486"/>
      <c r="K18" s="374"/>
      <c r="L18" s="90"/>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row>
    <row r="19" spans="1:52" s="8" customFormat="1" ht="156.75" customHeight="1">
      <c r="A19" s="9"/>
      <c r="B19" s="372"/>
      <c r="C19" s="353"/>
      <c r="D19" s="441" t="s">
        <v>369</v>
      </c>
      <c r="E19" s="440"/>
      <c r="F19" s="440" t="s">
        <v>370</v>
      </c>
      <c r="G19" s="440"/>
      <c r="H19" s="108" t="s">
        <v>371</v>
      </c>
      <c r="I19" s="357" t="s">
        <v>348</v>
      </c>
      <c r="J19" s="486"/>
      <c r="K19" s="374"/>
      <c r="L19" s="90"/>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68"/>
      <c r="AO19" s="368"/>
      <c r="AP19" s="368"/>
      <c r="AQ19" s="368"/>
      <c r="AR19" s="368"/>
      <c r="AS19" s="368"/>
      <c r="AT19" s="368"/>
      <c r="AU19" s="368"/>
      <c r="AV19" s="368"/>
      <c r="AW19" s="368"/>
      <c r="AX19" s="368"/>
      <c r="AY19" s="368"/>
      <c r="AZ19" s="368"/>
    </row>
    <row r="20" spans="1:52" s="8" customFormat="1" ht="409.5" customHeight="1">
      <c r="A20" s="9"/>
      <c r="B20" s="372"/>
      <c r="C20" s="353"/>
      <c r="D20" s="441" t="s">
        <v>372</v>
      </c>
      <c r="E20" s="440"/>
      <c r="F20" s="440" t="s">
        <v>373</v>
      </c>
      <c r="G20" s="440"/>
      <c r="H20" s="108" t="s">
        <v>374</v>
      </c>
      <c r="I20" s="357" t="s">
        <v>348</v>
      </c>
      <c r="J20" s="486"/>
      <c r="K20" s="374"/>
      <c r="L20" s="90"/>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368"/>
      <c r="AP20" s="368"/>
      <c r="AQ20" s="368"/>
      <c r="AR20" s="368"/>
      <c r="AS20" s="368"/>
      <c r="AT20" s="368"/>
      <c r="AU20" s="368"/>
      <c r="AV20" s="368"/>
      <c r="AW20" s="368"/>
      <c r="AX20" s="368"/>
      <c r="AY20" s="368"/>
      <c r="AZ20" s="368"/>
    </row>
    <row r="21" spans="1:52" s="8" customFormat="1" ht="210" customHeight="1">
      <c r="A21" s="9"/>
      <c r="B21" s="372"/>
      <c r="C21" s="353"/>
      <c r="D21" s="441" t="s">
        <v>375</v>
      </c>
      <c r="E21" s="440"/>
      <c r="F21" s="440" t="s">
        <v>376</v>
      </c>
      <c r="G21" s="440"/>
      <c r="H21" s="108" t="s">
        <v>377</v>
      </c>
      <c r="I21" s="357" t="s">
        <v>348</v>
      </c>
      <c r="J21" s="486"/>
      <c r="K21" s="374"/>
      <c r="L21" s="90"/>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68"/>
      <c r="AO21" s="368"/>
      <c r="AP21" s="368"/>
      <c r="AQ21" s="368"/>
      <c r="AR21" s="368"/>
      <c r="AS21" s="368"/>
      <c r="AT21" s="368"/>
      <c r="AU21" s="368"/>
      <c r="AV21" s="368"/>
      <c r="AW21" s="368"/>
      <c r="AX21" s="368"/>
      <c r="AY21" s="368"/>
      <c r="AZ21" s="368"/>
    </row>
    <row r="22" spans="1:52" s="8" customFormat="1" ht="44.25" customHeight="1">
      <c r="A22" s="9"/>
      <c r="B22" s="372"/>
      <c r="C22" s="353"/>
      <c r="D22" s="482" t="s">
        <v>269</v>
      </c>
      <c r="E22" s="476"/>
      <c r="F22" s="476" t="s">
        <v>336</v>
      </c>
      <c r="G22" s="476"/>
      <c r="H22" s="278" t="s">
        <v>337</v>
      </c>
      <c r="I22" s="281" t="s">
        <v>338</v>
      </c>
      <c r="J22" s="486"/>
      <c r="K22" s="374"/>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68"/>
      <c r="AY22" s="368"/>
      <c r="AZ22" s="368"/>
    </row>
    <row r="23" spans="1:52" s="110" customFormat="1" ht="273" customHeight="1">
      <c r="A23" s="109"/>
      <c r="B23" s="367"/>
      <c r="C23" s="352"/>
      <c r="D23" s="441" t="s">
        <v>378</v>
      </c>
      <c r="E23" s="440"/>
      <c r="F23" s="475" t="s">
        <v>379</v>
      </c>
      <c r="G23" s="475"/>
      <c r="H23" s="108" t="s">
        <v>380</v>
      </c>
      <c r="I23" s="275" t="s">
        <v>348</v>
      </c>
      <c r="J23" s="486"/>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row>
    <row r="24" spans="1:52" s="132" customFormat="1" ht="21" customHeight="1" thickBot="1">
      <c r="A24" s="9"/>
      <c r="B24" s="372"/>
      <c r="C24" s="353"/>
      <c r="D24" s="284"/>
      <c r="E24" s="285"/>
      <c r="F24" s="285"/>
      <c r="G24" s="261"/>
      <c r="H24" s="282" t="s">
        <v>381</v>
      </c>
      <c r="I24" s="283" t="s">
        <v>348</v>
      </c>
      <c r="J24" s="369"/>
      <c r="K24" s="374"/>
      <c r="L24" s="90"/>
      <c r="M24" s="368"/>
      <c r="N24" s="368"/>
      <c r="O24" s="368"/>
      <c r="P24" s="368"/>
      <c r="Q24" s="368"/>
      <c r="R24" s="368"/>
      <c r="S24" s="368"/>
      <c r="T24" s="368"/>
      <c r="U24" s="368"/>
      <c r="V24" s="368"/>
      <c r="W24" s="368"/>
      <c r="X24" s="368"/>
      <c r="Y24" s="368"/>
      <c r="Z24" s="368"/>
      <c r="AA24" s="368"/>
      <c r="AB24" s="368"/>
      <c r="AC24" s="368"/>
      <c r="AD24" s="368"/>
      <c r="AE24" s="368"/>
      <c r="AF24" s="368"/>
      <c r="AG24" s="368"/>
      <c r="AH24" s="368"/>
      <c r="AI24" s="368"/>
      <c r="AJ24" s="368"/>
      <c r="AK24" s="368"/>
      <c r="AL24" s="368"/>
      <c r="AM24" s="368"/>
      <c r="AN24" s="368"/>
      <c r="AO24" s="368"/>
      <c r="AP24" s="368"/>
      <c r="AQ24" s="368"/>
      <c r="AR24" s="368"/>
      <c r="AS24" s="368"/>
      <c r="AT24" s="368"/>
      <c r="AU24" s="368"/>
      <c r="AV24" s="368"/>
      <c r="AW24" s="368"/>
      <c r="AX24" s="368"/>
      <c r="AY24" s="368"/>
      <c r="AZ24" s="368"/>
    </row>
    <row r="25" spans="1:52" s="8" customFormat="1" ht="44.25" customHeight="1" thickBot="1">
      <c r="A25" s="9"/>
      <c r="B25" s="484"/>
      <c r="C25" s="420"/>
      <c r="D25" s="488" t="s">
        <v>382</v>
      </c>
      <c r="E25" s="488"/>
      <c r="F25" s="488"/>
      <c r="G25" s="488"/>
      <c r="H25" s="488"/>
      <c r="I25" s="488"/>
      <c r="J25" s="369"/>
      <c r="K25" s="374"/>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68"/>
      <c r="AL25" s="368"/>
      <c r="AM25" s="368"/>
      <c r="AN25" s="368"/>
      <c r="AO25" s="368"/>
      <c r="AP25" s="368"/>
      <c r="AQ25" s="368"/>
      <c r="AR25" s="368"/>
      <c r="AS25" s="368"/>
      <c r="AT25" s="368"/>
      <c r="AU25" s="368"/>
      <c r="AV25" s="368"/>
      <c r="AW25" s="368"/>
      <c r="AX25" s="368"/>
      <c r="AY25" s="368"/>
      <c r="AZ25" s="368"/>
    </row>
    <row r="26" spans="1:52" s="114" customFormat="1" ht="21" customHeight="1">
      <c r="A26" s="112"/>
      <c r="B26" s="484"/>
      <c r="C26" s="420"/>
      <c r="D26" s="276" t="s">
        <v>86</v>
      </c>
      <c r="E26" s="489" t="s">
        <v>383</v>
      </c>
      <c r="F26" s="490"/>
      <c r="G26" s="490"/>
      <c r="H26" s="491"/>
      <c r="I26" s="485"/>
      <c r="J26" s="483"/>
      <c r="K26" s="113"/>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row>
    <row r="27" spans="1:52" s="114" customFormat="1" ht="20.25" customHeight="1" thickBot="1">
      <c r="A27" s="112"/>
      <c r="B27" s="487"/>
      <c r="C27" s="418"/>
      <c r="D27" s="276" t="s">
        <v>89</v>
      </c>
      <c r="E27" s="492" t="s">
        <v>90</v>
      </c>
      <c r="F27" s="493"/>
      <c r="G27" s="493"/>
      <c r="H27" s="494"/>
      <c r="I27" s="485"/>
      <c r="J27" s="483"/>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row>
    <row r="28" spans="1:52" s="114" customFormat="1" ht="20.25" customHeight="1">
      <c r="A28" s="112"/>
      <c r="B28" s="487"/>
      <c r="C28" s="418"/>
      <c r="D28" s="366"/>
      <c r="E28" s="366"/>
      <c r="F28" s="485"/>
      <c r="G28" s="485"/>
      <c r="H28" s="366"/>
      <c r="I28" s="485"/>
      <c r="J28" s="483"/>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row>
    <row r="29" spans="1:52" s="8" customFormat="1" ht="15.75" thickBot="1">
      <c r="A29" s="9"/>
      <c r="B29" s="372"/>
      <c r="C29" s="353"/>
      <c r="D29" s="354"/>
      <c r="E29" s="354"/>
      <c r="F29" s="354"/>
      <c r="G29" s="354"/>
      <c r="H29" s="354"/>
      <c r="I29" s="277"/>
      <c r="J29" s="483"/>
      <c r="K29" s="374"/>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68"/>
      <c r="AY29" s="368"/>
      <c r="AZ29" s="368"/>
    </row>
    <row r="30" spans="1:52" s="8" customFormat="1" ht="15" customHeight="1">
      <c r="A30" s="9"/>
      <c r="B30" s="484"/>
      <c r="C30" s="420"/>
      <c r="D30" s="509" t="s">
        <v>384</v>
      </c>
      <c r="E30" s="510"/>
      <c r="F30" s="510"/>
      <c r="G30" s="510"/>
      <c r="H30" s="510"/>
      <c r="I30" s="511"/>
      <c r="J30" s="486"/>
      <c r="K30" s="374"/>
      <c r="L30" s="368"/>
      <c r="M30" s="368"/>
      <c r="N30" s="368"/>
      <c r="O30" s="368"/>
      <c r="P30" s="368"/>
      <c r="Q30" s="368"/>
      <c r="R30" s="368"/>
      <c r="S30" s="368"/>
      <c r="T30" s="368"/>
      <c r="U30" s="368"/>
      <c r="V30" s="368"/>
      <c r="W30" s="368"/>
      <c r="X30" s="368"/>
      <c r="Y30" s="368"/>
      <c r="Z30" s="368"/>
      <c r="AA30" s="368"/>
      <c r="AB30" s="368"/>
      <c r="AC30" s="368"/>
      <c r="AD30" s="368"/>
      <c r="AE30" s="368"/>
      <c r="AF30" s="368"/>
      <c r="AG30" s="368"/>
      <c r="AH30" s="368"/>
      <c r="AI30" s="368"/>
      <c r="AJ30" s="368"/>
      <c r="AK30" s="368"/>
      <c r="AL30" s="368"/>
      <c r="AM30" s="368"/>
      <c r="AN30" s="368"/>
      <c r="AO30" s="368"/>
      <c r="AP30" s="368"/>
      <c r="AQ30" s="368"/>
      <c r="AR30" s="368"/>
      <c r="AS30" s="368"/>
      <c r="AT30" s="368"/>
      <c r="AU30" s="368"/>
      <c r="AV30" s="368"/>
      <c r="AW30" s="368"/>
      <c r="AX30" s="368"/>
      <c r="AY30" s="368"/>
      <c r="AZ30" s="368"/>
    </row>
    <row r="31" spans="1:52" s="8" customFormat="1" ht="15.75" customHeight="1">
      <c r="A31" s="9"/>
      <c r="B31" s="484"/>
      <c r="C31" s="420"/>
      <c r="D31" s="512"/>
      <c r="E31" s="513"/>
      <c r="F31" s="513"/>
      <c r="G31" s="513"/>
      <c r="H31" s="513"/>
      <c r="I31" s="514"/>
      <c r="J31" s="486"/>
      <c r="K31" s="374"/>
      <c r="L31" s="368"/>
      <c r="M31" s="368"/>
      <c r="N31" s="368"/>
      <c r="O31" s="368"/>
      <c r="P31" s="368"/>
      <c r="Q31" s="368"/>
      <c r="R31" s="368"/>
      <c r="S31" s="368"/>
      <c r="T31" s="368"/>
      <c r="U31" s="368"/>
      <c r="V31" s="368"/>
      <c r="W31" s="368"/>
      <c r="X31" s="368"/>
      <c r="Y31" s="368"/>
      <c r="Z31" s="368"/>
      <c r="AA31" s="368"/>
      <c r="AB31" s="368"/>
      <c r="AC31" s="368"/>
      <c r="AD31" s="368"/>
      <c r="AE31" s="368"/>
      <c r="AF31" s="368"/>
      <c r="AG31" s="368"/>
      <c r="AH31" s="368"/>
      <c r="AI31" s="368"/>
      <c r="AJ31" s="368"/>
      <c r="AK31" s="368"/>
      <c r="AL31" s="368"/>
      <c r="AM31" s="368"/>
      <c r="AN31" s="368"/>
      <c r="AO31" s="368"/>
      <c r="AP31" s="368"/>
      <c r="AQ31" s="368"/>
      <c r="AR31" s="368"/>
      <c r="AS31" s="368"/>
      <c r="AT31" s="368"/>
      <c r="AU31" s="368"/>
      <c r="AV31" s="368"/>
      <c r="AW31" s="368"/>
      <c r="AX31" s="368"/>
      <c r="AY31" s="368"/>
      <c r="AZ31" s="368"/>
    </row>
    <row r="32" spans="1:52" s="8" customFormat="1" ht="163.5" customHeight="1">
      <c r="A32" s="9"/>
      <c r="B32" s="484"/>
      <c r="C32" s="420"/>
      <c r="D32" s="512"/>
      <c r="E32" s="513"/>
      <c r="F32" s="513"/>
      <c r="G32" s="513"/>
      <c r="H32" s="513"/>
      <c r="I32" s="514"/>
      <c r="J32" s="486"/>
      <c r="K32" s="374"/>
      <c r="L32" s="368"/>
      <c r="M32" s="368"/>
      <c r="N32" s="368"/>
      <c r="O32" s="368"/>
      <c r="P32" s="368"/>
      <c r="Q32" s="368"/>
      <c r="R32" s="368"/>
      <c r="S32" s="368"/>
      <c r="T32" s="368"/>
      <c r="U32" s="368"/>
      <c r="V32" s="368"/>
      <c r="W32" s="368"/>
      <c r="X32" s="368"/>
      <c r="Y32" s="368"/>
      <c r="Z32" s="368"/>
      <c r="AA32" s="368"/>
      <c r="AB32" s="368"/>
      <c r="AC32" s="368"/>
      <c r="AD32" s="368"/>
      <c r="AE32" s="368"/>
      <c r="AF32" s="368"/>
      <c r="AG32" s="368"/>
      <c r="AH32" s="368"/>
      <c r="AI32" s="368"/>
      <c r="AJ32" s="368"/>
      <c r="AK32" s="368"/>
      <c r="AL32" s="368"/>
      <c r="AM32" s="368"/>
      <c r="AN32" s="368"/>
      <c r="AO32" s="368"/>
      <c r="AP32" s="368"/>
      <c r="AQ32" s="368"/>
      <c r="AR32" s="368"/>
      <c r="AS32" s="368"/>
      <c r="AT32" s="368"/>
      <c r="AU32" s="368"/>
      <c r="AV32" s="368"/>
      <c r="AW32" s="368"/>
      <c r="AX32" s="368"/>
      <c r="AY32" s="368"/>
      <c r="AZ32" s="368"/>
    </row>
    <row r="33" spans="1:52" s="8" customFormat="1" ht="257.25" customHeight="1" thickBot="1">
      <c r="A33" s="9"/>
      <c r="B33" s="372"/>
      <c r="C33" s="354" t="s">
        <v>385</v>
      </c>
      <c r="D33" s="515"/>
      <c r="E33" s="516"/>
      <c r="F33" s="516"/>
      <c r="G33" s="516"/>
      <c r="H33" s="516"/>
      <c r="I33" s="517"/>
      <c r="J33" s="369"/>
      <c r="K33" s="374"/>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68"/>
      <c r="AO33" s="368"/>
      <c r="AP33" s="368"/>
      <c r="AQ33" s="368"/>
      <c r="AR33" s="368"/>
      <c r="AS33" s="368"/>
      <c r="AT33" s="368"/>
      <c r="AU33" s="368"/>
      <c r="AV33" s="368"/>
      <c r="AW33" s="368"/>
      <c r="AX33" s="368"/>
      <c r="AY33" s="368"/>
      <c r="AZ33" s="368"/>
    </row>
    <row r="34" spans="1:52" s="257" customFormat="1" ht="30.75" customHeight="1">
      <c r="A34" s="9"/>
      <c r="B34" s="372"/>
      <c r="C34" s="354"/>
      <c r="D34" s="354"/>
      <c r="E34" s="354"/>
      <c r="F34" s="497"/>
      <c r="G34" s="497"/>
      <c r="H34" s="60"/>
      <c r="I34" s="60"/>
      <c r="J34" s="369"/>
      <c r="K34" s="374"/>
      <c r="L34" s="368"/>
      <c r="M34" s="368"/>
      <c r="N34" s="368"/>
      <c r="O34" s="368"/>
      <c r="P34" s="368"/>
      <c r="Q34" s="368"/>
      <c r="R34" s="368"/>
      <c r="S34" s="368"/>
      <c r="T34" s="368"/>
      <c r="U34" s="368"/>
      <c r="V34" s="368"/>
      <c r="W34" s="368"/>
      <c r="X34" s="368"/>
      <c r="Y34" s="368"/>
      <c r="Z34" s="368"/>
      <c r="AA34" s="368"/>
      <c r="AB34" s="368"/>
      <c r="AC34" s="368"/>
      <c r="AD34" s="368"/>
      <c r="AE34" s="368"/>
      <c r="AF34" s="368"/>
      <c r="AG34" s="368"/>
      <c r="AH34" s="368"/>
      <c r="AI34" s="368"/>
      <c r="AJ34" s="368"/>
      <c r="AK34" s="368"/>
      <c r="AL34" s="368"/>
      <c r="AM34" s="368"/>
      <c r="AN34" s="368"/>
      <c r="AO34" s="368"/>
      <c r="AP34" s="368"/>
      <c r="AQ34" s="368"/>
      <c r="AR34" s="368"/>
      <c r="AS34" s="368"/>
      <c r="AT34" s="368"/>
      <c r="AU34" s="368"/>
      <c r="AV34" s="368"/>
      <c r="AW34" s="368"/>
      <c r="AX34" s="368"/>
      <c r="AY34" s="368"/>
      <c r="AZ34" s="368"/>
    </row>
    <row r="35" spans="1:52" s="257" customFormat="1" ht="30.75" customHeight="1">
      <c r="A35" s="9"/>
      <c r="B35" s="372"/>
      <c r="C35" s="354"/>
      <c r="D35" s="480" t="s">
        <v>335</v>
      </c>
      <c r="E35" s="480"/>
      <c r="F35" s="480" t="s">
        <v>336</v>
      </c>
      <c r="G35" s="480"/>
      <c r="H35" s="363" t="s">
        <v>337</v>
      </c>
      <c r="I35" s="363" t="s">
        <v>338</v>
      </c>
      <c r="J35" s="369"/>
      <c r="K35" s="374"/>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368"/>
      <c r="AN35" s="368"/>
      <c r="AO35" s="368"/>
      <c r="AP35" s="368"/>
      <c r="AQ35" s="368"/>
      <c r="AR35" s="368"/>
      <c r="AS35" s="368"/>
      <c r="AT35" s="368"/>
      <c r="AU35" s="368"/>
      <c r="AV35" s="368"/>
      <c r="AW35" s="368"/>
      <c r="AX35" s="368"/>
      <c r="AY35" s="368"/>
      <c r="AZ35" s="368"/>
    </row>
    <row r="36" spans="1:52" s="257" customFormat="1" ht="72.75" customHeight="1">
      <c r="A36" s="9"/>
      <c r="B36" s="372"/>
      <c r="C36" s="354"/>
      <c r="D36" s="498" t="s">
        <v>340</v>
      </c>
      <c r="E36" s="498"/>
      <c r="F36" s="498" t="s">
        <v>336</v>
      </c>
      <c r="G36" s="498"/>
      <c r="H36" s="370" t="s">
        <v>337</v>
      </c>
      <c r="I36" s="370" t="s">
        <v>338</v>
      </c>
      <c r="J36" s="369"/>
      <c r="K36" s="374"/>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68"/>
      <c r="AY36" s="368"/>
      <c r="AZ36" s="368"/>
    </row>
    <row r="37" spans="1:52" s="257" customFormat="1" ht="123" customHeight="1">
      <c r="A37" s="9"/>
      <c r="B37" s="484"/>
      <c r="C37" s="354"/>
      <c r="D37" s="499" t="s">
        <v>386</v>
      </c>
      <c r="E37" s="499"/>
      <c r="F37" s="481" t="s">
        <v>387</v>
      </c>
      <c r="G37" s="481"/>
      <c r="H37" s="356" t="s">
        <v>388</v>
      </c>
      <c r="I37" s="355" t="s">
        <v>348</v>
      </c>
      <c r="J37" s="486"/>
      <c r="K37" s="374"/>
      <c r="L37" s="368"/>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8"/>
      <c r="AK37" s="368"/>
      <c r="AL37" s="368"/>
      <c r="AM37" s="368"/>
      <c r="AN37" s="368"/>
      <c r="AO37" s="368"/>
      <c r="AP37" s="368"/>
      <c r="AQ37" s="368"/>
      <c r="AR37" s="368"/>
      <c r="AS37" s="368"/>
      <c r="AT37" s="368"/>
      <c r="AU37" s="368"/>
      <c r="AV37" s="368"/>
      <c r="AW37" s="368"/>
      <c r="AX37" s="368"/>
      <c r="AY37" s="368"/>
      <c r="AZ37" s="368"/>
    </row>
    <row r="38" spans="1:52" s="257" customFormat="1" ht="123" customHeight="1">
      <c r="A38" s="9"/>
      <c r="B38" s="484"/>
      <c r="C38" s="354"/>
      <c r="D38" s="499" t="s">
        <v>389</v>
      </c>
      <c r="E38" s="499"/>
      <c r="F38" s="530" t="s">
        <v>390</v>
      </c>
      <c r="G38" s="530"/>
      <c r="H38" s="265" t="s">
        <v>391</v>
      </c>
      <c r="I38" s="355" t="s">
        <v>348</v>
      </c>
      <c r="J38" s="486"/>
      <c r="K38" s="374"/>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8"/>
      <c r="AW38" s="368"/>
      <c r="AX38" s="368"/>
      <c r="AY38" s="368"/>
      <c r="AZ38" s="368"/>
    </row>
    <row r="39" spans="1:52" s="256" customFormat="1" ht="120" customHeight="1">
      <c r="A39" s="10"/>
      <c r="B39" s="484"/>
      <c r="C39" s="266"/>
      <c r="D39" s="440" t="s">
        <v>258</v>
      </c>
      <c r="E39" s="440"/>
      <c r="F39" s="440" t="s">
        <v>392</v>
      </c>
      <c r="G39" s="440"/>
      <c r="H39" s="265" t="s">
        <v>393</v>
      </c>
      <c r="I39" s="355" t="s">
        <v>348</v>
      </c>
      <c r="J39" s="486"/>
      <c r="K39" s="267"/>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68"/>
      <c r="AO39" s="368"/>
      <c r="AP39" s="368"/>
      <c r="AQ39" s="368"/>
      <c r="AR39" s="368"/>
      <c r="AS39" s="368"/>
      <c r="AT39" s="368"/>
      <c r="AU39" s="368"/>
      <c r="AV39" s="368"/>
      <c r="AW39" s="368"/>
      <c r="AX39" s="368"/>
      <c r="AY39" s="368"/>
      <c r="AZ39" s="368"/>
    </row>
    <row r="40" spans="1:52" s="257" customFormat="1" ht="46.5" customHeight="1" thickBot="1">
      <c r="A40" s="9"/>
      <c r="B40" s="484"/>
      <c r="C40" s="353" t="s">
        <v>394</v>
      </c>
      <c r="D40" s="500" t="s">
        <v>352</v>
      </c>
      <c r="E40" s="500"/>
      <c r="F40" s="518"/>
      <c r="G40" s="518"/>
      <c r="H40" s="268"/>
      <c r="I40" s="269"/>
      <c r="J40" s="486"/>
      <c r="K40" s="374"/>
      <c r="L40" s="89"/>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8"/>
      <c r="AM40" s="368"/>
      <c r="AN40" s="368"/>
      <c r="AO40" s="368"/>
      <c r="AP40" s="368"/>
      <c r="AQ40" s="368"/>
      <c r="AR40" s="368"/>
      <c r="AS40" s="368"/>
      <c r="AT40" s="368"/>
      <c r="AU40" s="368"/>
      <c r="AV40" s="368"/>
      <c r="AW40" s="368"/>
      <c r="AX40" s="368"/>
      <c r="AY40" s="368"/>
      <c r="AZ40" s="368"/>
    </row>
    <row r="41" spans="1:52" s="257" customFormat="1" ht="67.5" customHeight="1">
      <c r="A41" s="9"/>
      <c r="B41" s="372"/>
      <c r="C41" s="353"/>
      <c r="D41" s="499" t="s">
        <v>353</v>
      </c>
      <c r="E41" s="499"/>
      <c r="F41" s="499" t="s">
        <v>395</v>
      </c>
      <c r="G41" s="499"/>
      <c r="H41" s="270" t="s">
        <v>396</v>
      </c>
      <c r="I41" s="274" t="s">
        <v>397</v>
      </c>
      <c r="J41" s="369"/>
      <c r="K41" s="374"/>
      <c r="L41" s="89"/>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68"/>
      <c r="AO41" s="368"/>
      <c r="AP41" s="368"/>
      <c r="AQ41" s="368"/>
      <c r="AR41" s="368"/>
      <c r="AS41" s="368"/>
      <c r="AT41" s="368"/>
      <c r="AU41" s="368"/>
      <c r="AV41" s="368"/>
      <c r="AW41" s="368"/>
      <c r="AX41" s="368"/>
      <c r="AY41" s="368"/>
      <c r="AZ41" s="368"/>
    </row>
    <row r="42" spans="1:52" s="257" customFormat="1" ht="201.75" customHeight="1">
      <c r="A42" s="9"/>
      <c r="B42" s="372"/>
      <c r="C42" s="353"/>
      <c r="D42" s="440" t="s">
        <v>398</v>
      </c>
      <c r="E42" s="440"/>
      <c r="F42" s="440" t="s">
        <v>399</v>
      </c>
      <c r="G42" s="440"/>
      <c r="H42" s="265" t="s">
        <v>400</v>
      </c>
      <c r="I42" s="355" t="s">
        <v>401</v>
      </c>
      <c r="J42" s="369"/>
      <c r="K42" s="374"/>
      <c r="L42" s="89"/>
      <c r="M42" s="368"/>
      <c r="N42" s="368"/>
      <c r="O42" s="368"/>
      <c r="P42" s="368"/>
      <c r="Q42" s="368"/>
      <c r="R42" s="368"/>
      <c r="S42" s="368"/>
      <c r="T42" s="368"/>
      <c r="U42" s="368"/>
      <c r="V42" s="368"/>
      <c r="W42" s="368"/>
      <c r="X42" s="368"/>
      <c r="Y42" s="368"/>
      <c r="Z42" s="368"/>
      <c r="AA42" s="368"/>
      <c r="AB42" s="368"/>
      <c r="AC42" s="368"/>
      <c r="AD42" s="368"/>
      <c r="AE42" s="368"/>
      <c r="AF42" s="368"/>
      <c r="AG42" s="368"/>
      <c r="AH42" s="368"/>
      <c r="AI42" s="368"/>
      <c r="AJ42" s="368"/>
      <c r="AK42" s="368"/>
      <c r="AL42" s="368"/>
      <c r="AM42" s="368"/>
      <c r="AN42" s="368"/>
      <c r="AO42" s="368"/>
      <c r="AP42" s="368"/>
      <c r="AQ42" s="368"/>
      <c r="AR42" s="368"/>
      <c r="AS42" s="368"/>
      <c r="AT42" s="368"/>
      <c r="AU42" s="368"/>
      <c r="AV42" s="368"/>
      <c r="AW42" s="368"/>
      <c r="AX42" s="368"/>
      <c r="AY42" s="368"/>
      <c r="AZ42" s="368"/>
    </row>
    <row r="43" spans="1:52" s="257" customFormat="1" ht="110.25" customHeight="1">
      <c r="A43" s="9"/>
      <c r="B43" s="372"/>
      <c r="C43" s="353"/>
      <c r="D43" s="500" t="s">
        <v>359</v>
      </c>
      <c r="E43" s="500"/>
      <c r="F43" s="501" t="s">
        <v>336</v>
      </c>
      <c r="G43" s="501"/>
      <c r="H43" s="371" t="s">
        <v>337</v>
      </c>
      <c r="I43" s="371" t="s">
        <v>338</v>
      </c>
      <c r="J43" s="369"/>
      <c r="K43" s="374"/>
      <c r="L43" s="89"/>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68"/>
      <c r="AY43" s="368"/>
      <c r="AZ43" s="368"/>
    </row>
    <row r="44" spans="1:52" s="257" customFormat="1" ht="75" customHeight="1">
      <c r="A44" s="9"/>
      <c r="B44" s="372"/>
      <c r="C44" s="353"/>
      <c r="D44" s="440" t="s">
        <v>263</v>
      </c>
      <c r="E44" s="440"/>
      <c r="F44" s="440" t="s">
        <v>402</v>
      </c>
      <c r="G44" s="440"/>
      <c r="H44" s="108" t="s">
        <v>403</v>
      </c>
      <c r="I44" s="355" t="s">
        <v>348</v>
      </c>
      <c r="J44" s="369"/>
      <c r="K44" s="374"/>
      <c r="L44" s="89"/>
      <c r="M44" s="368"/>
      <c r="N44" s="368"/>
      <c r="O44" s="368"/>
      <c r="P44" s="368"/>
      <c r="Q44" s="368"/>
      <c r="R44" s="368"/>
      <c r="S44" s="368"/>
      <c r="T44" s="368"/>
      <c r="U44" s="368"/>
      <c r="V44" s="368"/>
      <c r="W44" s="368"/>
      <c r="X44" s="368"/>
      <c r="Y44" s="368"/>
      <c r="Z44" s="368"/>
      <c r="AA44" s="368"/>
      <c r="AB44" s="368"/>
      <c r="AC44" s="368"/>
      <c r="AD44" s="368"/>
      <c r="AE44" s="368"/>
      <c r="AF44" s="368"/>
      <c r="AG44" s="368"/>
      <c r="AH44" s="368"/>
      <c r="AI44" s="368"/>
      <c r="AJ44" s="368"/>
      <c r="AK44" s="368"/>
      <c r="AL44" s="368"/>
      <c r="AM44" s="368"/>
      <c r="AN44" s="368"/>
      <c r="AO44" s="368"/>
      <c r="AP44" s="368"/>
      <c r="AQ44" s="368"/>
      <c r="AR44" s="368"/>
      <c r="AS44" s="368"/>
      <c r="AT44" s="368"/>
      <c r="AU44" s="368"/>
      <c r="AV44" s="368"/>
      <c r="AW44" s="368"/>
      <c r="AX44" s="368"/>
      <c r="AY44" s="368"/>
      <c r="AZ44" s="368"/>
    </row>
    <row r="45" spans="1:52" s="110" customFormat="1" ht="409.5">
      <c r="A45" s="109"/>
      <c r="B45" s="367"/>
      <c r="C45" s="352"/>
      <c r="D45" s="440" t="s">
        <v>264</v>
      </c>
      <c r="E45" s="440"/>
      <c r="F45" s="440" t="s">
        <v>404</v>
      </c>
      <c r="G45" s="440"/>
      <c r="H45" s="108" t="s">
        <v>405</v>
      </c>
      <c r="I45" s="355" t="s">
        <v>348</v>
      </c>
      <c r="J45" s="365"/>
      <c r="L45" s="286"/>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row>
    <row r="46" spans="1:52" s="257" customFormat="1" ht="409.5">
      <c r="A46" s="9"/>
      <c r="B46" s="372"/>
      <c r="C46" s="353"/>
      <c r="D46" s="440" t="s">
        <v>265</v>
      </c>
      <c r="E46" s="440"/>
      <c r="F46" s="440" t="s">
        <v>406</v>
      </c>
      <c r="G46" s="440"/>
      <c r="H46" s="271" t="s">
        <v>407</v>
      </c>
      <c r="I46" s="355" t="s">
        <v>401</v>
      </c>
      <c r="J46" s="369"/>
      <c r="K46" s="374"/>
      <c r="L46" s="90"/>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row>
    <row r="47" spans="1:52" s="257" customFormat="1" ht="52.5" customHeight="1">
      <c r="A47" s="9"/>
      <c r="B47" s="372"/>
      <c r="C47" s="353"/>
      <c r="D47" s="440" t="s">
        <v>266</v>
      </c>
      <c r="E47" s="440"/>
      <c r="F47" s="440" t="s">
        <v>408</v>
      </c>
      <c r="G47" s="440"/>
      <c r="H47" s="108" t="s">
        <v>409</v>
      </c>
      <c r="I47" s="355" t="s">
        <v>410</v>
      </c>
      <c r="J47" s="369"/>
      <c r="K47" s="374"/>
      <c r="L47" s="90"/>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row>
    <row r="48" spans="1:52" s="257" customFormat="1" ht="54" customHeight="1">
      <c r="A48" s="9"/>
      <c r="B48" s="372"/>
      <c r="C48" s="353"/>
      <c r="D48" s="440" t="s">
        <v>267</v>
      </c>
      <c r="E48" s="440"/>
      <c r="F48" s="440" t="s">
        <v>411</v>
      </c>
      <c r="G48" s="440"/>
      <c r="H48" s="108" t="s">
        <v>412</v>
      </c>
      <c r="I48" s="355" t="s">
        <v>410</v>
      </c>
      <c r="J48" s="369"/>
      <c r="K48" s="374"/>
      <c r="L48" s="133"/>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row>
    <row r="49" spans="1:52" s="257" customFormat="1" ht="79.5" customHeight="1">
      <c r="A49" s="9"/>
      <c r="B49" s="372"/>
      <c r="C49" s="353"/>
      <c r="D49" s="440" t="s">
        <v>268</v>
      </c>
      <c r="E49" s="440"/>
      <c r="F49" s="440" t="s">
        <v>413</v>
      </c>
      <c r="G49" s="440"/>
      <c r="H49" s="265" t="s">
        <v>414</v>
      </c>
      <c r="I49" s="108" t="s">
        <v>348</v>
      </c>
      <c r="J49" s="369"/>
      <c r="K49" s="374"/>
      <c r="L49" s="90"/>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68"/>
      <c r="AO49" s="368"/>
      <c r="AP49" s="368"/>
      <c r="AQ49" s="368"/>
      <c r="AR49" s="368"/>
      <c r="AS49" s="368"/>
      <c r="AT49" s="368"/>
      <c r="AU49" s="368"/>
      <c r="AV49" s="368"/>
      <c r="AW49" s="368"/>
      <c r="AX49" s="368"/>
      <c r="AY49" s="368"/>
      <c r="AZ49" s="368"/>
    </row>
    <row r="50" spans="1:52" s="257" customFormat="1" ht="111.75" customHeight="1">
      <c r="A50" s="9"/>
      <c r="B50" s="372"/>
      <c r="C50" s="353"/>
      <c r="D50" s="500" t="s">
        <v>269</v>
      </c>
      <c r="E50" s="500"/>
      <c r="F50" s="501" t="s">
        <v>336</v>
      </c>
      <c r="G50" s="501"/>
      <c r="H50" s="371" t="s">
        <v>337</v>
      </c>
      <c r="I50" s="371" t="s">
        <v>338</v>
      </c>
      <c r="J50" s="486"/>
      <c r="K50" s="374"/>
      <c r="L50" s="90"/>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row>
    <row r="51" spans="1:52" s="257" customFormat="1" ht="315.75" customHeight="1">
      <c r="A51" s="9"/>
      <c r="B51" s="372"/>
      <c r="C51" s="353"/>
      <c r="D51" s="440" t="s">
        <v>270</v>
      </c>
      <c r="E51" s="440"/>
      <c r="F51" s="440" t="s">
        <v>415</v>
      </c>
      <c r="G51" s="440"/>
      <c r="H51" s="271" t="s">
        <v>416</v>
      </c>
      <c r="I51" s="355" t="s">
        <v>401</v>
      </c>
      <c r="J51" s="486"/>
      <c r="K51" s="374"/>
      <c r="L51" s="90"/>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row>
    <row r="52" spans="1:52" s="257" customFormat="1" ht="134.25">
      <c r="A52" s="9"/>
      <c r="B52" s="372"/>
      <c r="C52" s="353"/>
      <c r="D52" s="440" t="s">
        <v>417</v>
      </c>
      <c r="E52" s="440"/>
      <c r="F52" s="440" t="s">
        <v>418</v>
      </c>
      <c r="G52" s="440"/>
      <c r="H52" s="265" t="s">
        <v>419</v>
      </c>
      <c r="I52" s="355" t="s">
        <v>401</v>
      </c>
      <c r="J52" s="486"/>
      <c r="K52" s="374"/>
      <c r="L52" s="90"/>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row>
    <row r="53" spans="1:52" s="114" customFormat="1" ht="15">
      <c r="A53" s="112"/>
      <c r="B53" s="372"/>
      <c r="C53" s="353"/>
      <c r="D53" s="519"/>
      <c r="E53" s="519"/>
      <c r="F53" s="519"/>
      <c r="G53" s="519"/>
      <c r="H53" s="272" t="s">
        <v>381</v>
      </c>
      <c r="I53" s="273" t="s">
        <v>348</v>
      </c>
      <c r="J53" s="369"/>
      <c r="K53" s="113"/>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row>
    <row r="54" spans="1:52" s="256" customFormat="1" ht="30" customHeight="1">
      <c r="A54" s="10"/>
      <c r="B54" s="372"/>
      <c r="C54" s="295"/>
      <c r="D54" s="298" t="s">
        <v>382</v>
      </c>
      <c r="E54" s="299"/>
      <c r="F54" s="295"/>
      <c r="G54" s="295"/>
      <c r="H54" s="300"/>
      <c r="I54" s="295"/>
      <c r="J54" s="369"/>
      <c r="K54" s="373"/>
      <c r="L54" s="368"/>
      <c r="M54" s="368"/>
      <c r="N54" s="368"/>
      <c r="O54" s="368"/>
      <c r="P54" s="368"/>
      <c r="Q54" s="368"/>
      <c r="R54" s="368"/>
      <c r="S54" s="368"/>
      <c r="T54" s="368"/>
      <c r="U54" s="368"/>
      <c r="V54" s="368"/>
      <c r="W54" s="368"/>
      <c r="X54" s="368"/>
      <c r="Y54" s="368"/>
      <c r="Z54" s="368"/>
      <c r="AA54" s="368"/>
      <c r="AB54" s="368"/>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8"/>
      <c r="AY54" s="368"/>
      <c r="AZ54" s="368"/>
    </row>
    <row r="55" spans="1:52" s="257" customFormat="1" ht="15">
      <c r="A55" s="9"/>
      <c r="B55" s="367"/>
      <c r="C55" s="352"/>
      <c r="D55" s="259" t="s">
        <v>86</v>
      </c>
      <c r="E55" s="527" t="s">
        <v>420</v>
      </c>
      <c r="F55" s="527"/>
      <c r="G55" s="527"/>
      <c r="H55" s="527"/>
      <c r="I55" s="295"/>
      <c r="J55" s="369"/>
      <c r="K55" s="374"/>
      <c r="L55" s="90"/>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68"/>
      <c r="AO55" s="368"/>
      <c r="AP55" s="368"/>
      <c r="AQ55" s="368"/>
      <c r="AR55" s="368"/>
      <c r="AS55" s="368"/>
      <c r="AT55" s="368"/>
      <c r="AU55" s="368"/>
      <c r="AV55" s="368"/>
      <c r="AW55" s="368"/>
      <c r="AX55" s="368"/>
      <c r="AY55" s="368"/>
      <c r="AZ55" s="368"/>
    </row>
    <row r="56" spans="1:52" s="257" customFormat="1" ht="15">
      <c r="A56" s="9"/>
      <c r="B56" s="372"/>
      <c r="C56" s="258"/>
      <c r="D56" s="259" t="s">
        <v>89</v>
      </c>
      <c r="E56" s="527" t="s">
        <v>421</v>
      </c>
      <c r="F56" s="527"/>
      <c r="G56" s="527"/>
      <c r="H56" s="527"/>
      <c r="I56" s="295"/>
      <c r="J56" s="369"/>
      <c r="K56" s="374"/>
      <c r="L56" s="90"/>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368"/>
      <c r="AL56" s="368"/>
      <c r="AM56" s="368"/>
      <c r="AN56" s="368"/>
      <c r="AO56" s="368"/>
      <c r="AP56" s="368"/>
      <c r="AQ56" s="368"/>
      <c r="AR56" s="368"/>
      <c r="AS56" s="368"/>
      <c r="AT56" s="368"/>
      <c r="AU56" s="368"/>
      <c r="AV56" s="368"/>
      <c r="AW56" s="368"/>
      <c r="AX56" s="368"/>
      <c r="AY56" s="368"/>
      <c r="AZ56" s="368"/>
    </row>
    <row r="57" spans="1:52" s="256" customFormat="1" ht="15.75" thickBot="1">
      <c r="A57" s="10"/>
      <c r="B57" s="372"/>
      <c r="C57" s="295"/>
      <c r="D57" s="276"/>
      <c r="E57" s="295"/>
      <c r="F57" s="295"/>
      <c r="G57" s="295"/>
      <c r="H57" s="295"/>
      <c r="I57" s="295"/>
      <c r="J57" s="369"/>
      <c r="K57" s="373"/>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68"/>
      <c r="AY57" s="368"/>
      <c r="AZ57" s="368"/>
    </row>
    <row r="58" spans="1:52" s="257" customFormat="1" ht="399" customHeight="1" thickBot="1">
      <c r="A58" s="9"/>
      <c r="B58" s="372"/>
      <c r="C58" s="354"/>
      <c r="D58" s="528" t="s">
        <v>422</v>
      </c>
      <c r="E58" s="529"/>
      <c r="F58" s="524" t="s">
        <v>423</v>
      </c>
      <c r="G58" s="525"/>
      <c r="H58" s="525"/>
      <c r="I58" s="526"/>
      <c r="J58" s="369"/>
      <c r="K58" s="374"/>
      <c r="L58" s="120"/>
      <c r="M58" s="368"/>
      <c r="N58" s="368"/>
      <c r="O58" s="368"/>
      <c r="P58" s="368"/>
      <c r="Q58" s="368"/>
      <c r="R58" s="368"/>
      <c r="S58" s="368"/>
      <c r="T58" s="368"/>
      <c r="U58" s="368"/>
      <c r="V58" s="368"/>
      <c r="W58" s="368"/>
      <c r="X58" s="368"/>
      <c r="Y58" s="368"/>
      <c r="Z58" s="368"/>
      <c r="AA58" s="368"/>
      <c r="AB58" s="368"/>
      <c r="AC58" s="368"/>
      <c r="AD58" s="368"/>
      <c r="AE58" s="368"/>
      <c r="AF58" s="368"/>
      <c r="AG58" s="368"/>
      <c r="AH58" s="368"/>
      <c r="AI58" s="368"/>
      <c r="AJ58" s="368"/>
      <c r="AK58" s="368"/>
      <c r="AL58" s="368"/>
      <c r="AM58" s="368"/>
      <c r="AN58" s="368"/>
      <c r="AO58" s="368"/>
      <c r="AP58" s="368"/>
      <c r="AQ58" s="368"/>
      <c r="AR58" s="368"/>
      <c r="AS58" s="368"/>
      <c r="AT58" s="368"/>
      <c r="AU58" s="368"/>
      <c r="AV58" s="368"/>
      <c r="AW58" s="368"/>
      <c r="AX58" s="368"/>
      <c r="AY58" s="368"/>
      <c r="AZ58" s="368"/>
    </row>
    <row r="59" spans="1:52" s="132" customFormat="1" ht="48" customHeight="1">
      <c r="A59" s="9"/>
      <c r="B59" s="484"/>
      <c r="C59" s="420"/>
      <c r="D59" s="22"/>
      <c r="E59" s="22"/>
      <c r="F59" s="22"/>
      <c r="G59" s="22"/>
      <c r="H59" s="60"/>
      <c r="I59" s="258"/>
      <c r="J59" s="486"/>
      <c r="K59" s="374"/>
      <c r="L59" s="120"/>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68"/>
      <c r="AO59" s="368"/>
      <c r="AP59" s="368"/>
      <c r="AQ59" s="368"/>
      <c r="AR59" s="368"/>
      <c r="AS59" s="368"/>
      <c r="AT59" s="368"/>
      <c r="AU59" s="368"/>
      <c r="AV59" s="368"/>
      <c r="AW59" s="368"/>
      <c r="AX59" s="368"/>
      <c r="AY59" s="368"/>
      <c r="AZ59" s="368"/>
    </row>
    <row r="60" spans="1:52" s="257" customFormat="1" ht="15.75" customHeight="1" thickBot="1">
      <c r="A60" s="9"/>
      <c r="B60" s="484"/>
      <c r="C60" s="420"/>
      <c r="D60" s="25"/>
      <c r="E60" s="25"/>
      <c r="F60" s="25"/>
      <c r="G60" s="290" t="s">
        <v>424</v>
      </c>
      <c r="H60" s="277"/>
      <c r="I60" s="277"/>
      <c r="J60" s="486"/>
      <c r="K60" s="374"/>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68"/>
      <c r="AO60" s="368"/>
      <c r="AP60" s="368"/>
      <c r="AQ60" s="368"/>
      <c r="AR60" s="368"/>
      <c r="AS60" s="368"/>
      <c r="AT60" s="368"/>
      <c r="AU60" s="368"/>
      <c r="AV60" s="368"/>
      <c r="AW60" s="368"/>
      <c r="AX60" s="368"/>
      <c r="AY60" s="368"/>
      <c r="AZ60" s="368"/>
    </row>
    <row r="61" spans="1:52" s="257" customFormat="1" ht="78" customHeight="1">
      <c r="A61" s="9"/>
      <c r="B61" s="484"/>
      <c r="C61" s="420"/>
      <c r="D61" s="25"/>
      <c r="E61" s="25"/>
      <c r="F61" s="291" t="s">
        <v>344</v>
      </c>
      <c r="G61" s="503" t="s">
        <v>425</v>
      </c>
      <c r="H61" s="504"/>
      <c r="I61" s="505"/>
      <c r="J61" s="486"/>
      <c r="K61" s="374"/>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68"/>
      <c r="AO61" s="368"/>
      <c r="AP61" s="368"/>
      <c r="AQ61" s="368"/>
      <c r="AR61" s="368"/>
      <c r="AS61" s="368"/>
      <c r="AT61" s="368"/>
      <c r="AU61" s="368"/>
      <c r="AV61" s="368"/>
      <c r="AW61" s="368"/>
      <c r="AX61" s="368"/>
      <c r="AY61" s="368"/>
      <c r="AZ61" s="368"/>
    </row>
    <row r="62" spans="1:52" s="257" customFormat="1" ht="54.75" customHeight="1">
      <c r="A62" s="9"/>
      <c r="B62" s="484"/>
      <c r="C62" s="420"/>
      <c r="D62" s="25"/>
      <c r="E62" s="25"/>
      <c r="F62" s="292" t="s">
        <v>348</v>
      </c>
      <c r="G62" s="506" t="s">
        <v>426</v>
      </c>
      <c r="H62" s="507"/>
      <c r="I62" s="508"/>
      <c r="J62" s="486"/>
      <c r="K62" s="374"/>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c r="AO62" s="368"/>
      <c r="AP62" s="368"/>
      <c r="AQ62" s="368"/>
      <c r="AR62" s="368"/>
      <c r="AS62" s="368"/>
      <c r="AT62" s="368"/>
      <c r="AU62" s="368"/>
      <c r="AV62" s="368"/>
      <c r="AW62" s="368"/>
      <c r="AX62" s="368"/>
      <c r="AY62" s="368"/>
      <c r="AZ62" s="368"/>
    </row>
    <row r="63" spans="1:52" s="257" customFormat="1" ht="58.5" customHeight="1">
      <c r="A63" s="9"/>
      <c r="B63" s="484"/>
      <c r="C63" s="420"/>
      <c r="D63" s="25"/>
      <c r="E63" s="25"/>
      <c r="F63" s="292" t="s">
        <v>410</v>
      </c>
      <c r="G63" s="506" t="s">
        <v>427</v>
      </c>
      <c r="H63" s="507"/>
      <c r="I63" s="508"/>
      <c r="J63" s="486"/>
      <c r="K63" s="374"/>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68"/>
      <c r="AO63" s="368"/>
      <c r="AP63" s="368"/>
      <c r="AQ63" s="368"/>
      <c r="AR63" s="368"/>
      <c r="AS63" s="368"/>
      <c r="AT63" s="368"/>
      <c r="AU63" s="368"/>
      <c r="AV63" s="368"/>
      <c r="AW63" s="368"/>
      <c r="AX63" s="368"/>
      <c r="AY63" s="368"/>
      <c r="AZ63" s="368"/>
    </row>
    <row r="64" spans="1:52" s="256" customFormat="1" ht="60" customHeight="1">
      <c r="A64" s="10"/>
      <c r="B64" s="484"/>
      <c r="C64" s="420"/>
      <c r="D64" s="25"/>
      <c r="E64" s="25"/>
      <c r="F64" s="292" t="s">
        <v>428</v>
      </c>
      <c r="G64" s="506" t="s">
        <v>429</v>
      </c>
      <c r="H64" s="507"/>
      <c r="I64" s="508"/>
      <c r="J64" s="486"/>
      <c r="K64" s="373"/>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68"/>
      <c r="AY64" s="368"/>
      <c r="AZ64" s="368"/>
    </row>
    <row r="65" spans="1:52" s="256" customFormat="1" ht="54" customHeight="1">
      <c r="A65" s="10"/>
      <c r="B65" s="484"/>
      <c r="C65" s="420"/>
      <c r="D65" s="25"/>
      <c r="E65" s="25"/>
      <c r="F65" s="292" t="s">
        <v>430</v>
      </c>
      <c r="G65" s="506" t="s">
        <v>431</v>
      </c>
      <c r="H65" s="507"/>
      <c r="I65" s="508"/>
      <c r="J65" s="486"/>
      <c r="K65" s="373"/>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368"/>
      <c r="AJ65" s="368"/>
      <c r="AK65" s="368"/>
      <c r="AL65" s="368"/>
      <c r="AM65" s="368"/>
      <c r="AN65" s="368"/>
      <c r="AO65" s="368"/>
      <c r="AP65" s="368"/>
      <c r="AQ65" s="368"/>
      <c r="AR65" s="368"/>
      <c r="AS65" s="368"/>
      <c r="AT65" s="368"/>
      <c r="AU65" s="368"/>
      <c r="AV65" s="368"/>
      <c r="AW65" s="368"/>
      <c r="AX65" s="368"/>
      <c r="AY65" s="368"/>
      <c r="AZ65" s="368"/>
    </row>
    <row r="66" spans="1:52" s="256" customFormat="1" ht="61.5" customHeight="1" thickBot="1">
      <c r="A66" s="10"/>
      <c r="B66" s="484"/>
      <c r="C66" s="420"/>
      <c r="D66" s="25"/>
      <c r="E66" s="25"/>
      <c r="F66" s="293" t="s">
        <v>432</v>
      </c>
      <c r="G66" s="521" t="s">
        <v>433</v>
      </c>
      <c r="H66" s="522"/>
      <c r="I66" s="523"/>
      <c r="J66" s="486"/>
      <c r="K66" s="373"/>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68"/>
      <c r="AO66" s="368"/>
      <c r="AP66" s="368"/>
      <c r="AQ66" s="368"/>
      <c r="AR66" s="368"/>
      <c r="AS66" s="368"/>
      <c r="AT66" s="368"/>
      <c r="AU66" s="368"/>
      <c r="AV66" s="368"/>
      <c r="AW66" s="368"/>
      <c r="AX66" s="368"/>
      <c r="AY66" s="368"/>
      <c r="AZ66" s="368"/>
    </row>
    <row r="67" spans="1:52" s="256" customFormat="1" ht="15.75" thickBot="1">
      <c r="A67" s="10"/>
      <c r="B67" s="502"/>
      <c r="C67" s="417"/>
      <c r="D67" s="294"/>
      <c r="E67" s="294"/>
      <c r="F67" s="294"/>
      <c r="G67" s="296"/>
      <c r="H67" s="297"/>
      <c r="I67" s="260"/>
      <c r="J67" s="496"/>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68"/>
      <c r="AO67" s="368"/>
      <c r="AP67" s="368"/>
      <c r="AQ67" s="368"/>
      <c r="AR67" s="368"/>
      <c r="AS67" s="373"/>
      <c r="AT67" s="373"/>
      <c r="AU67" s="373"/>
      <c r="AV67" s="373"/>
      <c r="AW67" s="373"/>
      <c r="AX67" s="373"/>
      <c r="AY67" s="373"/>
      <c r="AZ67" s="373"/>
    </row>
    <row r="68" spans="1:52" ht="15" customHeight="1">
      <c r="A68" s="10"/>
      <c r="B68" s="373"/>
      <c r="C68" s="368"/>
      <c r="D68" s="368"/>
      <c r="E68" s="368"/>
      <c r="F68" s="368"/>
      <c r="G68" s="368"/>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368"/>
      <c r="AL68" s="368"/>
      <c r="AM68" s="368"/>
      <c r="AN68" s="368"/>
      <c r="AO68" s="368"/>
      <c r="AP68" s="368"/>
      <c r="AQ68" s="368"/>
      <c r="AR68" s="368"/>
      <c r="AS68" s="373"/>
      <c r="AT68" s="373"/>
      <c r="AU68" s="373"/>
      <c r="AV68" s="373"/>
      <c r="AW68" s="373"/>
      <c r="AX68" s="373"/>
      <c r="AY68" s="373"/>
      <c r="AZ68" s="373"/>
    </row>
    <row r="69" spans="1:52" ht="15">
      <c r="A69" s="10"/>
      <c r="B69" s="373"/>
      <c r="C69" s="368"/>
      <c r="D69" s="368"/>
      <c r="E69" s="368"/>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8"/>
      <c r="AK69" s="368"/>
      <c r="AL69" s="368"/>
      <c r="AM69" s="368"/>
      <c r="AN69" s="368"/>
      <c r="AO69" s="368"/>
      <c r="AP69" s="368"/>
      <c r="AQ69" s="368"/>
      <c r="AR69" s="368"/>
      <c r="AS69" s="373"/>
      <c r="AT69" s="373"/>
      <c r="AU69" s="373"/>
      <c r="AV69" s="373"/>
      <c r="AW69" s="373"/>
      <c r="AX69" s="373"/>
      <c r="AY69" s="373"/>
      <c r="AZ69" s="373"/>
    </row>
    <row r="70" spans="1:52" ht="15" customHeight="1">
      <c r="A70" s="368"/>
      <c r="B70" s="373"/>
      <c r="C70" s="368"/>
      <c r="D70" s="368"/>
      <c r="E70" s="368"/>
      <c r="F70" s="368"/>
      <c r="G70" s="368"/>
      <c r="H70" s="368"/>
      <c r="I70" s="368"/>
      <c r="J70" s="368"/>
      <c r="K70" s="368"/>
      <c r="L70" s="368"/>
      <c r="M70" s="368"/>
      <c r="N70" s="368"/>
      <c r="O70" s="368"/>
      <c r="P70" s="368"/>
      <c r="Q70" s="368"/>
      <c r="R70" s="368"/>
      <c r="S70" s="368"/>
      <c r="T70" s="368"/>
      <c r="U70" s="368"/>
      <c r="V70" s="368"/>
      <c r="W70" s="368"/>
      <c r="X70" s="368"/>
      <c r="Y70" s="368"/>
      <c r="Z70" s="368"/>
      <c r="AA70" s="368"/>
      <c r="AB70" s="368"/>
      <c r="AC70" s="368"/>
      <c r="AD70" s="368"/>
      <c r="AE70" s="368"/>
      <c r="AF70" s="368"/>
      <c r="AG70" s="368"/>
      <c r="AH70" s="368"/>
      <c r="AI70" s="368"/>
      <c r="AJ70" s="368"/>
      <c r="AK70" s="368"/>
      <c r="AL70" s="368"/>
      <c r="AM70" s="368"/>
      <c r="AN70" s="368"/>
      <c r="AO70" s="368"/>
      <c r="AP70" s="368"/>
      <c r="AQ70" s="368"/>
      <c r="AR70" s="368"/>
      <c r="AS70" s="368"/>
      <c r="AT70" s="368"/>
      <c r="AU70" s="368"/>
      <c r="AV70" s="368"/>
      <c r="AW70" s="368"/>
      <c r="AX70" s="368"/>
      <c r="AY70" s="368"/>
      <c r="AZ70" s="368"/>
    </row>
    <row r="71" spans="1:52" ht="14.25" customHeight="1">
      <c r="A71" s="368"/>
      <c r="B71" s="495"/>
      <c r="C71" s="495"/>
      <c r="D71" s="368"/>
      <c r="E71" s="368"/>
      <c r="F71" s="368"/>
      <c r="G71" s="368"/>
      <c r="H71" s="368"/>
      <c r="I71" s="368"/>
      <c r="J71" s="495"/>
      <c r="K71" s="368"/>
      <c r="L71" s="368"/>
      <c r="M71" s="368"/>
      <c r="N71" s="368"/>
      <c r="O71" s="368"/>
      <c r="P71" s="368"/>
      <c r="Q71" s="368"/>
      <c r="R71" s="368"/>
      <c r="S71" s="368"/>
      <c r="T71" s="368"/>
      <c r="U71" s="368"/>
      <c r="V71" s="368"/>
      <c r="W71" s="368"/>
      <c r="X71" s="368"/>
      <c r="Y71" s="368"/>
      <c r="Z71" s="368"/>
      <c r="AA71" s="368"/>
      <c r="AB71" s="368"/>
      <c r="AC71" s="368"/>
      <c r="AD71" s="368"/>
      <c r="AE71" s="368"/>
      <c r="AF71" s="368"/>
      <c r="AG71" s="368"/>
      <c r="AH71" s="368"/>
      <c r="AI71" s="368"/>
      <c r="AJ71" s="368"/>
      <c r="AK71" s="368"/>
      <c r="AL71" s="368"/>
      <c r="AM71" s="368"/>
      <c r="AN71" s="368"/>
      <c r="AO71" s="368"/>
      <c r="AP71" s="368"/>
      <c r="AQ71" s="368"/>
      <c r="AR71" s="368"/>
      <c r="AS71" s="368"/>
      <c r="AT71" s="368"/>
      <c r="AU71" s="368"/>
      <c r="AV71" s="368"/>
      <c r="AW71" s="368"/>
      <c r="AX71" s="368"/>
      <c r="AY71" s="368"/>
      <c r="AZ71" s="368"/>
    </row>
    <row r="72" spans="1:52" ht="14.25" customHeight="1">
      <c r="A72" s="368"/>
      <c r="B72" s="495"/>
      <c r="C72" s="495"/>
      <c r="D72" s="368"/>
      <c r="E72" s="368"/>
      <c r="F72" s="368"/>
      <c r="G72" s="368"/>
      <c r="H72" s="368"/>
      <c r="I72" s="368"/>
      <c r="J72" s="495"/>
      <c r="K72" s="368"/>
      <c r="L72" s="368"/>
      <c r="M72" s="368"/>
      <c r="N72" s="368"/>
      <c r="O72" s="368"/>
      <c r="P72" s="368"/>
      <c r="Q72" s="368"/>
      <c r="R72" s="368"/>
      <c r="S72" s="368"/>
      <c r="T72" s="368"/>
      <c r="U72" s="368"/>
      <c r="V72" s="368"/>
      <c r="W72" s="368"/>
      <c r="X72" s="368"/>
      <c r="Y72" s="368"/>
      <c r="Z72" s="368"/>
      <c r="AA72" s="368"/>
      <c r="AB72" s="368"/>
      <c r="AC72" s="368"/>
      <c r="AD72" s="368"/>
      <c r="AE72" s="368"/>
      <c r="AF72" s="368"/>
      <c r="AG72" s="368"/>
      <c r="AH72" s="368"/>
      <c r="AI72" s="368"/>
      <c r="AJ72" s="368"/>
      <c r="AK72" s="368"/>
      <c r="AL72" s="368"/>
      <c r="AM72" s="368"/>
      <c r="AN72" s="368"/>
      <c r="AO72" s="368"/>
      <c r="AP72" s="368"/>
      <c r="AQ72" s="368"/>
      <c r="AR72" s="368"/>
      <c r="AS72" s="368"/>
      <c r="AT72" s="368"/>
      <c r="AU72" s="368"/>
      <c r="AV72" s="368"/>
      <c r="AW72" s="368"/>
      <c r="AX72" s="368"/>
      <c r="AY72" s="368"/>
      <c r="AZ72" s="368"/>
    </row>
    <row r="73" spans="1:52" ht="14.25" customHeight="1">
      <c r="A73" s="368"/>
      <c r="B73" s="495"/>
      <c r="C73" s="495"/>
      <c r="D73" s="368"/>
      <c r="E73" s="368"/>
      <c r="F73" s="368"/>
      <c r="G73" s="368"/>
      <c r="H73" s="368"/>
      <c r="I73" s="368"/>
      <c r="J73" s="495"/>
      <c r="K73" s="368"/>
      <c r="L73" s="368"/>
      <c r="M73" s="368"/>
      <c r="N73" s="368"/>
      <c r="O73" s="368"/>
      <c r="P73" s="368"/>
      <c r="Q73" s="368"/>
      <c r="R73" s="368"/>
      <c r="S73" s="368"/>
      <c r="T73" s="368"/>
      <c r="U73" s="368"/>
      <c r="V73" s="368"/>
      <c r="W73" s="368"/>
      <c r="X73" s="368"/>
      <c r="Y73" s="368"/>
      <c r="Z73" s="368"/>
      <c r="AA73" s="368"/>
      <c r="AB73" s="368"/>
      <c r="AC73" s="368"/>
      <c r="AD73" s="368"/>
      <c r="AE73" s="368"/>
      <c r="AF73" s="368"/>
      <c r="AG73" s="368"/>
      <c r="AH73" s="368"/>
      <c r="AI73" s="368"/>
      <c r="AJ73" s="368"/>
      <c r="AK73" s="368"/>
      <c r="AL73" s="368"/>
      <c r="AM73" s="368"/>
      <c r="AN73" s="368"/>
      <c r="AO73" s="368"/>
      <c r="AP73" s="368"/>
      <c r="AQ73" s="368"/>
      <c r="AR73" s="368"/>
      <c r="AS73" s="368"/>
      <c r="AT73" s="368"/>
      <c r="AU73" s="368"/>
      <c r="AV73" s="368"/>
      <c r="AW73" s="368"/>
      <c r="AX73" s="368"/>
      <c r="AY73" s="368"/>
      <c r="AZ73" s="368"/>
    </row>
    <row r="74" spans="1:52" ht="15">
      <c r="A74" s="368"/>
      <c r="B74" s="495"/>
      <c r="C74" s="495"/>
      <c r="D74" s="368"/>
      <c r="E74" s="368"/>
      <c r="F74" s="368"/>
      <c r="G74" s="368"/>
      <c r="H74" s="368"/>
      <c r="I74" s="368"/>
      <c r="J74" s="495"/>
      <c r="K74" s="368"/>
      <c r="L74" s="373"/>
      <c r="M74" s="373"/>
      <c r="N74" s="373"/>
      <c r="O74" s="373"/>
      <c r="P74" s="373"/>
      <c r="Q74" s="373"/>
      <c r="R74" s="373"/>
      <c r="S74" s="373"/>
      <c r="T74" s="373"/>
      <c r="U74" s="373"/>
      <c r="V74" s="373"/>
      <c r="W74" s="373"/>
      <c r="X74" s="373"/>
      <c r="Y74" s="373"/>
      <c r="Z74" s="373"/>
      <c r="AA74" s="373"/>
      <c r="AB74" s="373"/>
      <c r="AC74" s="373"/>
      <c r="AD74" s="373"/>
      <c r="AE74" s="373"/>
      <c r="AF74" s="373"/>
      <c r="AG74" s="373"/>
      <c r="AH74" s="373"/>
      <c r="AI74" s="373"/>
      <c r="AJ74" s="373"/>
      <c r="AK74" s="373"/>
      <c r="AL74" s="373"/>
      <c r="AM74" s="373"/>
      <c r="AN74" s="373"/>
      <c r="AO74" s="373"/>
      <c r="AP74" s="373"/>
      <c r="AQ74" s="373"/>
      <c r="AR74" s="373"/>
      <c r="AS74" s="373"/>
      <c r="AT74" s="373"/>
      <c r="AU74" s="373"/>
      <c r="AV74" s="373"/>
      <c r="AW74" s="373"/>
      <c r="AX74" s="373"/>
      <c r="AY74" s="373"/>
      <c r="AZ74" s="373"/>
    </row>
    <row r="75" spans="1:52" ht="15">
      <c r="A75" s="368"/>
      <c r="B75" s="495"/>
      <c r="C75" s="495"/>
      <c r="D75" s="368"/>
      <c r="E75" s="368"/>
      <c r="F75" s="368"/>
      <c r="G75" s="368"/>
      <c r="H75" s="368"/>
      <c r="I75" s="368"/>
      <c r="J75" s="495"/>
      <c r="K75" s="368"/>
      <c r="L75" s="373"/>
      <c r="M75" s="373"/>
      <c r="N75" s="373"/>
      <c r="O75" s="373"/>
      <c r="P75" s="373"/>
      <c r="Q75" s="373"/>
      <c r="R75" s="373"/>
      <c r="S75" s="373"/>
      <c r="T75" s="373"/>
      <c r="U75" s="373"/>
      <c r="V75" s="373"/>
      <c r="W75" s="373"/>
      <c r="X75" s="373"/>
      <c r="Y75" s="373"/>
      <c r="Z75" s="373"/>
      <c r="AA75" s="373"/>
      <c r="AB75" s="373"/>
      <c r="AC75" s="373"/>
      <c r="AD75" s="373"/>
      <c r="AE75" s="373"/>
      <c r="AF75" s="373"/>
      <c r="AG75" s="373"/>
      <c r="AH75" s="373"/>
      <c r="AI75" s="373"/>
      <c r="AJ75" s="373"/>
      <c r="AK75" s="373"/>
      <c r="AL75" s="373"/>
      <c r="AM75" s="373"/>
      <c r="AN75" s="373"/>
      <c r="AO75" s="373"/>
      <c r="AP75" s="373"/>
      <c r="AQ75" s="373"/>
      <c r="AR75" s="373"/>
      <c r="AS75" s="373"/>
      <c r="AT75" s="373"/>
      <c r="AU75" s="373"/>
      <c r="AV75" s="373"/>
      <c r="AW75" s="373"/>
      <c r="AX75" s="373"/>
      <c r="AY75" s="373"/>
      <c r="AZ75" s="373"/>
    </row>
    <row r="76" spans="1:52" ht="14.25" customHeight="1">
      <c r="A76" s="368"/>
      <c r="B76" s="495"/>
      <c r="C76" s="495"/>
      <c r="D76" s="368"/>
      <c r="E76" s="368"/>
      <c r="F76" s="368"/>
      <c r="G76" s="368"/>
      <c r="H76" s="368"/>
      <c r="I76" s="368"/>
      <c r="J76" s="495"/>
      <c r="K76" s="368"/>
      <c r="L76" s="373"/>
      <c r="M76" s="373"/>
      <c r="N76" s="373"/>
      <c r="O76" s="373"/>
      <c r="P76" s="373"/>
      <c r="Q76" s="373"/>
      <c r="R76" s="373"/>
      <c r="S76" s="373"/>
      <c r="T76" s="373"/>
      <c r="U76" s="373"/>
      <c r="V76" s="373"/>
      <c r="W76" s="373"/>
      <c r="X76" s="373"/>
      <c r="Y76" s="373"/>
      <c r="Z76" s="373"/>
      <c r="AA76" s="373"/>
      <c r="AB76" s="373"/>
      <c r="AC76" s="373"/>
      <c r="AD76" s="373"/>
      <c r="AE76" s="373"/>
      <c r="AF76" s="373"/>
      <c r="AG76" s="373"/>
      <c r="AH76" s="373"/>
      <c r="AI76" s="373"/>
      <c r="AJ76" s="373"/>
      <c r="AK76" s="373"/>
      <c r="AL76" s="373"/>
      <c r="AM76" s="373"/>
      <c r="AN76" s="373"/>
      <c r="AO76" s="373"/>
      <c r="AP76" s="373"/>
      <c r="AQ76" s="373"/>
      <c r="AR76" s="373"/>
      <c r="AS76" s="373"/>
      <c r="AT76" s="373"/>
      <c r="AU76" s="373"/>
      <c r="AV76" s="373"/>
      <c r="AW76" s="373"/>
      <c r="AX76" s="373"/>
      <c r="AY76" s="373"/>
      <c r="AZ76" s="373"/>
    </row>
    <row r="77" spans="1:52" ht="14.25" customHeight="1">
      <c r="A77" s="368"/>
      <c r="B77" s="495"/>
      <c r="C77" s="495"/>
      <c r="D77" s="368"/>
      <c r="E77" s="368"/>
      <c r="F77" s="368"/>
      <c r="G77" s="368"/>
      <c r="H77" s="368"/>
      <c r="I77" s="368"/>
      <c r="J77" s="495"/>
      <c r="K77" s="368"/>
      <c r="L77" s="373"/>
      <c r="M77" s="373"/>
      <c r="N77" s="373"/>
      <c r="O77" s="373"/>
      <c r="P77" s="373"/>
      <c r="Q77" s="373"/>
      <c r="R77" s="373"/>
      <c r="S77" s="373"/>
      <c r="T77" s="373"/>
      <c r="U77" s="373"/>
      <c r="V77" s="373"/>
      <c r="W77" s="373"/>
      <c r="X77" s="373"/>
      <c r="Y77" s="373"/>
      <c r="Z77" s="373"/>
      <c r="AA77" s="373"/>
      <c r="AB77" s="373"/>
      <c r="AC77" s="373"/>
      <c r="AD77" s="373"/>
      <c r="AE77" s="373"/>
      <c r="AF77" s="373"/>
      <c r="AG77" s="373"/>
      <c r="AH77" s="373"/>
      <c r="AI77" s="373"/>
      <c r="AJ77" s="373"/>
      <c r="AK77" s="373"/>
      <c r="AL77" s="373"/>
      <c r="AM77" s="373"/>
      <c r="AN77" s="373"/>
      <c r="AO77" s="373"/>
      <c r="AP77" s="373"/>
      <c r="AQ77" s="373"/>
      <c r="AR77" s="373"/>
      <c r="AS77" s="373"/>
      <c r="AT77" s="373"/>
      <c r="AU77" s="373"/>
      <c r="AV77" s="373"/>
      <c r="AW77" s="373"/>
      <c r="AX77" s="373"/>
      <c r="AY77" s="373"/>
      <c r="AZ77" s="373"/>
    </row>
    <row r="78" spans="1:52" ht="14.25" customHeight="1">
      <c r="A78" s="368"/>
      <c r="B78" s="495"/>
      <c r="C78" s="495"/>
      <c r="D78" s="368"/>
      <c r="E78" s="368"/>
      <c r="F78" s="368"/>
      <c r="G78" s="368"/>
      <c r="H78" s="368"/>
      <c r="I78" s="368"/>
      <c r="J78" s="495"/>
      <c r="K78" s="368"/>
      <c r="L78" s="373"/>
      <c r="M78" s="373"/>
      <c r="N78" s="373"/>
      <c r="O78" s="373"/>
      <c r="P78" s="373"/>
      <c r="Q78" s="373"/>
      <c r="R78" s="373"/>
      <c r="S78" s="373"/>
      <c r="T78" s="373"/>
      <c r="U78" s="373"/>
      <c r="V78" s="373"/>
      <c r="W78" s="373"/>
      <c r="X78" s="373"/>
      <c r="Y78" s="373"/>
      <c r="Z78" s="373"/>
      <c r="AA78" s="373"/>
      <c r="AB78" s="373"/>
      <c r="AC78" s="373"/>
      <c r="AD78" s="373"/>
      <c r="AE78" s="373"/>
      <c r="AF78" s="373"/>
      <c r="AG78" s="373"/>
      <c r="AH78" s="373"/>
      <c r="AI78" s="373"/>
      <c r="AJ78" s="373"/>
      <c r="AK78" s="373"/>
      <c r="AL78" s="373"/>
      <c r="AM78" s="373"/>
      <c r="AN78" s="373"/>
      <c r="AO78" s="373"/>
      <c r="AP78" s="373"/>
      <c r="AQ78" s="373"/>
      <c r="AR78" s="373"/>
      <c r="AS78" s="373"/>
      <c r="AT78" s="373"/>
      <c r="AU78" s="373"/>
      <c r="AV78" s="373"/>
      <c r="AW78" s="373"/>
      <c r="AX78" s="373"/>
      <c r="AY78" s="373"/>
      <c r="AZ78" s="373"/>
    </row>
    <row r="79" spans="1:52" ht="15">
      <c r="A79" s="368"/>
      <c r="B79" s="495"/>
      <c r="C79" s="495"/>
      <c r="D79" s="368"/>
      <c r="E79" s="368"/>
      <c r="F79" s="368"/>
      <c r="G79" s="368"/>
      <c r="H79" s="368"/>
      <c r="I79" s="368"/>
      <c r="J79" s="495"/>
      <c r="K79" s="368"/>
      <c r="L79" s="373"/>
      <c r="M79" s="373"/>
      <c r="N79" s="373"/>
      <c r="O79" s="373"/>
      <c r="P79" s="373"/>
      <c r="Q79" s="373"/>
      <c r="R79" s="373"/>
      <c r="S79" s="373"/>
      <c r="T79" s="373"/>
      <c r="U79" s="373"/>
      <c r="V79" s="373"/>
      <c r="W79" s="373"/>
      <c r="X79" s="373"/>
      <c r="Y79" s="373"/>
      <c r="Z79" s="373"/>
      <c r="AA79" s="373"/>
      <c r="AB79" s="373"/>
      <c r="AC79" s="373"/>
      <c r="AD79" s="373"/>
      <c r="AE79" s="373"/>
      <c r="AF79" s="373"/>
      <c r="AG79" s="373"/>
      <c r="AH79" s="373"/>
      <c r="AI79" s="373"/>
      <c r="AJ79" s="373"/>
      <c r="AK79" s="373"/>
      <c r="AL79" s="373"/>
      <c r="AM79" s="373"/>
      <c r="AN79" s="373"/>
      <c r="AO79" s="373"/>
      <c r="AP79" s="373"/>
      <c r="AQ79" s="373"/>
      <c r="AR79" s="373"/>
      <c r="AS79" s="373"/>
      <c r="AT79" s="373"/>
      <c r="AU79" s="373"/>
      <c r="AV79" s="373"/>
      <c r="AW79" s="373"/>
      <c r="AX79" s="373"/>
      <c r="AY79" s="373"/>
      <c r="AZ79" s="373"/>
    </row>
    <row r="80" spans="1:52" ht="14.25" customHeight="1">
      <c r="A80" s="368"/>
      <c r="B80" s="495"/>
      <c r="C80" s="495"/>
      <c r="D80" s="368"/>
      <c r="E80" s="368"/>
      <c r="F80" s="368"/>
      <c r="G80" s="368"/>
      <c r="H80" s="368"/>
      <c r="I80" s="368"/>
      <c r="J80" s="495"/>
      <c r="K80" s="368"/>
      <c r="L80" s="373"/>
      <c r="M80" s="373"/>
      <c r="N80" s="373"/>
      <c r="O80" s="373"/>
      <c r="P80" s="373"/>
      <c r="Q80" s="373"/>
      <c r="R80" s="373"/>
      <c r="S80" s="373"/>
      <c r="T80" s="373"/>
      <c r="U80" s="373"/>
      <c r="V80" s="373"/>
      <c r="W80" s="373"/>
      <c r="X80" s="373"/>
      <c r="Y80" s="373"/>
      <c r="Z80" s="373"/>
      <c r="AA80" s="373"/>
      <c r="AB80" s="373"/>
      <c r="AC80" s="373"/>
      <c r="AD80" s="373"/>
      <c r="AE80" s="373"/>
      <c r="AF80" s="373"/>
      <c r="AG80" s="373"/>
      <c r="AH80" s="373"/>
      <c r="AI80" s="373"/>
      <c r="AJ80" s="373"/>
      <c r="AK80" s="373"/>
      <c r="AL80" s="373"/>
      <c r="AM80" s="373"/>
      <c r="AN80" s="373"/>
      <c r="AO80" s="373"/>
      <c r="AP80" s="373"/>
      <c r="AQ80" s="373"/>
      <c r="AR80" s="373"/>
      <c r="AS80" s="373"/>
      <c r="AT80" s="373"/>
      <c r="AU80" s="373"/>
      <c r="AV80" s="373"/>
      <c r="AW80" s="373"/>
      <c r="AX80" s="373"/>
      <c r="AY80" s="373"/>
      <c r="AZ80" s="373"/>
    </row>
    <row r="81" spans="1:11" ht="14.25" customHeight="1">
      <c r="A81" s="368"/>
      <c r="B81" s="495"/>
      <c r="C81" s="495"/>
      <c r="D81" s="368"/>
      <c r="E81" s="368"/>
      <c r="F81" s="368"/>
      <c r="G81" s="368"/>
      <c r="H81" s="368"/>
      <c r="I81" s="368"/>
      <c r="J81" s="495"/>
      <c r="K81" s="368"/>
    </row>
    <row r="82" spans="1:11" ht="15" customHeight="1">
      <c r="A82" s="368"/>
      <c r="B82" s="495"/>
      <c r="C82" s="495"/>
      <c r="D82" s="368"/>
      <c r="E82" s="368"/>
      <c r="F82" s="368"/>
      <c r="G82" s="368"/>
      <c r="H82" s="368"/>
      <c r="I82" s="368"/>
      <c r="J82" s="495"/>
      <c r="K82" s="368"/>
    </row>
    <row r="83" spans="1:11" ht="15">
      <c r="A83" s="368"/>
      <c r="B83" s="368"/>
      <c r="C83" s="368"/>
      <c r="D83" s="495"/>
      <c r="E83" s="495"/>
      <c r="F83" s="368"/>
      <c r="G83" s="368"/>
      <c r="H83" s="368"/>
      <c r="I83" s="368"/>
      <c r="J83" s="368"/>
      <c r="K83" s="368"/>
    </row>
    <row r="84" spans="1:11" ht="15" customHeight="1">
      <c r="A84" s="368"/>
      <c r="B84" s="368"/>
      <c r="C84" s="368"/>
      <c r="D84" s="495"/>
      <c r="E84" s="495"/>
      <c r="F84" s="368"/>
      <c r="G84" s="368"/>
      <c r="H84" s="368"/>
      <c r="I84" s="368"/>
      <c r="J84" s="368"/>
      <c r="K84" s="368"/>
    </row>
    <row r="85" spans="1:11" ht="15" customHeight="1">
      <c r="A85" s="368"/>
      <c r="B85" s="368"/>
      <c r="C85" s="368"/>
      <c r="D85" s="495"/>
      <c r="E85" s="495"/>
      <c r="F85" s="368"/>
      <c r="G85" s="368"/>
      <c r="H85" s="368"/>
      <c r="I85" s="368"/>
      <c r="J85" s="368"/>
      <c r="K85" s="368"/>
    </row>
    <row r="86" spans="1:11" ht="15">
      <c r="A86" s="368"/>
      <c r="B86" s="368"/>
      <c r="C86" s="368"/>
      <c r="D86" s="495"/>
      <c r="E86" s="495"/>
      <c r="F86" s="368"/>
      <c r="G86" s="368"/>
      <c r="H86" s="368"/>
      <c r="I86" s="368"/>
      <c r="J86" s="368"/>
      <c r="K86" s="368"/>
    </row>
    <row r="87" spans="1:11" ht="15" customHeight="1">
      <c r="A87" s="368"/>
      <c r="B87" s="368"/>
      <c r="C87" s="368"/>
      <c r="D87" s="495"/>
      <c r="E87" s="495"/>
      <c r="F87" s="368"/>
      <c r="G87" s="368"/>
      <c r="H87" s="368"/>
      <c r="I87" s="368"/>
      <c r="J87" s="368"/>
      <c r="K87" s="368"/>
    </row>
    <row r="88" spans="1:11" ht="14.25" customHeight="1">
      <c r="A88" s="368"/>
      <c r="B88" s="495"/>
      <c r="C88" s="495"/>
      <c r="D88" s="495"/>
      <c r="E88" s="495"/>
      <c r="F88" s="368"/>
      <c r="G88" s="368"/>
      <c r="H88" s="368"/>
      <c r="I88" s="368"/>
      <c r="J88" s="495"/>
      <c r="K88" s="368"/>
    </row>
    <row r="89" spans="1:11" ht="14.25" customHeight="1">
      <c r="A89" s="368"/>
      <c r="B89" s="495"/>
      <c r="C89" s="495"/>
      <c r="D89" s="495"/>
      <c r="E89" s="495"/>
      <c r="F89" s="368"/>
      <c r="G89" s="368"/>
      <c r="H89" s="368"/>
      <c r="I89" s="368"/>
      <c r="J89" s="495"/>
      <c r="K89" s="368"/>
    </row>
    <row r="90" spans="1:11" ht="15" customHeight="1">
      <c r="A90" s="368"/>
      <c r="B90" s="495"/>
      <c r="C90" s="495"/>
      <c r="D90" s="495"/>
      <c r="E90" s="495"/>
      <c r="F90" s="368"/>
      <c r="G90" s="368"/>
      <c r="H90" s="368"/>
      <c r="I90" s="368"/>
      <c r="J90" s="495"/>
      <c r="K90" s="368"/>
    </row>
    <row r="91" spans="1:11" ht="14.25" customHeight="1">
      <c r="A91" s="368"/>
      <c r="B91" s="495"/>
      <c r="C91" s="495"/>
      <c r="D91" s="495"/>
      <c r="E91" s="495"/>
      <c r="F91" s="368"/>
      <c r="G91" s="368"/>
      <c r="H91" s="495"/>
      <c r="I91" s="495"/>
      <c r="J91" s="495"/>
      <c r="K91" s="368"/>
    </row>
    <row r="92" spans="1:11" ht="14.25" customHeight="1">
      <c r="A92" s="368"/>
      <c r="B92" s="495"/>
      <c r="C92" s="495"/>
      <c r="D92" s="495"/>
      <c r="E92" s="495"/>
      <c r="F92" s="368"/>
      <c r="G92" s="368"/>
      <c r="H92" s="495"/>
      <c r="I92" s="495"/>
      <c r="J92" s="495"/>
      <c r="K92" s="368"/>
    </row>
    <row r="93" spans="1:11" ht="15" customHeight="1">
      <c r="A93" s="368"/>
      <c r="B93" s="495"/>
      <c r="C93" s="495"/>
      <c r="D93" s="495"/>
      <c r="E93" s="495"/>
      <c r="F93" s="368"/>
      <c r="G93" s="368"/>
      <c r="H93" s="495"/>
      <c r="I93" s="495"/>
      <c r="J93" s="495"/>
      <c r="K93" s="368"/>
    </row>
    <row r="94" spans="1:11" ht="14.25" customHeight="1">
      <c r="A94" s="368"/>
      <c r="B94" s="495"/>
      <c r="C94" s="495"/>
      <c r="D94" s="495"/>
      <c r="E94" s="495"/>
      <c r="F94" s="368"/>
      <c r="G94" s="368"/>
      <c r="H94" s="495"/>
      <c r="I94" s="495"/>
      <c r="J94" s="495"/>
      <c r="K94" s="368"/>
    </row>
    <row r="95" spans="1:11" ht="14.25" customHeight="1">
      <c r="A95" s="368"/>
      <c r="B95" s="495"/>
      <c r="C95" s="495"/>
      <c r="D95" s="495"/>
      <c r="E95" s="495"/>
      <c r="F95" s="368"/>
      <c r="G95" s="368"/>
      <c r="H95" s="495"/>
      <c r="I95" s="495"/>
      <c r="J95" s="495"/>
      <c r="K95" s="368"/>
    </row>
    <row r="96" spans="1:11" ht="14.25" customHeight="1">
      <c r="A96" s="368"/>
      <c r="B96" s="495"/>
      <c r="C96" s="495"/>
      <c r="D96" s="495"/>
      <c r="E96" s="495"/>
      <c r="F96" s="373"/>
      <c r="G96" s="368"/>
      <c r="H96" s="495"/>
      <c r="I96" s="495"/>
      <c r="J96" s="495"/>
      <c r="K96" s="368"/>
    </row>
    <row r="97" spans="1:11" ht="14.25" customHeight="1">
      <c r="A97" s="368"/>
      <c r="B97" s="495"/>
      <c r="C97" s="495"/>
      <c r="D97" s="495"/>
      <c r="E97" s="495"/>
      <c r="F97" s="373"/>
      <c r="G97" s="368"/>
      <c r="H97" s="495"/>
      <c r="I97" s="495"/>
      <c r="J97" s="495"/>
      <c r="K97" s="368"/>
    </row>
    <row r="98" spans="1:11" ht="14.25" customHeight="1">
      <c r="A98" s="368"/>
      <c r="B98" s="495"/>
      <c r="C98" s="495"/>
      <c r="D98" s="495"/>
      <c r="E98" s="495"/>
      <c r="F98" s="373"/>
      <c r="G98" s="368"/>
      <c r="H98" s="495"/>
      <c r="I98" s="495"/>
      <c r="J98" s="495"/>
      <c r="K98" s="368"/>
    </row>
    <row r="99" spans="1:11" ht="15" customHeight="1">
      <c r="A99" s="368"/>
      <c r="B99" s="495"/>
      <c r="C99" s="495"/>
      <c r="D99" s="495"/>
      <c r="E99" s="495"/>
      <c r="F99" s="373"/>
      <c r="G99" s="368"/>
      <c r="H99" s="495"/>
      <c r="I99" s="495"/>
      <c r="J99" s="495"/>
      <c r="K99" s="368"/>
    </row>
    <row r="100" spans="1:11" ht="15">
      <c r="A100" s="368"/>
      <c r="B100" s="368"/>
      <c r="C100" s="368"/>
      <c r="D100" s="495"/>
      <c r="E100" s="495"/>
      <c r="F100" s="373"/>
      <c r="G100" s="368"/>
      <c r="H100" s="495"/>
      <c r="I100" s="495"/>
      <c r="J100" s="368"/>
      <c r="K100" s="368"/>
    </row>
    <row r="101" spans="1:11" ht="43.5" customHeight="1">
      <c r="A101" s="368"/>
      <c r="B101" s="368"/>
      <c r="C101" s="368"/>
      <c r="D101" s="373"/>
      <c r="E101" s="373"/>
      <c r="F101" s="373"/>
      <c r="G101" s="368"/>
      <c r="H101" s="495"/>
      <c r="I101" s="495"/>
      <c r="J101" s="368"/>
      <c r="K101" s="368"/>
    </row>
    <row r="102" spans="1:11" ht="28.5" customHeight="1">
      <c r="A102" s="368"/>
      <c r="B102" s="495"/>
      <c r="C102" s="495"/>
      <c r="D102" s="373"/>
      <c r="E102" s="373"/>
      <c r="F102" s="373"/>
      <c r="G102" s="368"/>
      <c r="H102" s="495"/>
      <c r="I102" s="495"/>
      <c r="J102" s="495"/>
      <c r="K102" s="368"/>
    </row>
    <row r="103" spans="1:11" ht="15">
      <c r="A103" s="368"/>
      <c r="B103" s="495"/>
      <c r="C103" s="495"/>
      <c r="D103" s="373"/>
      <c r="E103" s="373"/>
      <c r="F103" s="373"/>
      <c r="G103" s="373"/>
      <c r="H103" s="368"/>
      <c r="I103" s="368"/>
      <c r="J103" s="495"/>
      <c r="K103" s="368"/>
    </row>
    <row r="104" spans="1:11" ht="15">
      <c r="A104" s="368"/>
      <c r="B104" s="495"/>
      <c r="C104" s="495"/>
      <c r="D104" s="373"/>
      <c r="E104" s="373"/>
      <c r="F104" s="373"/>
      <c r="G104" s="373"/>
      <c r="H104" s="368"/>
      <c r="I104" s="368"/>
      <c r="J104" s="495"/>
      <c r="K104" s="368"/>
    </row>
    <row r="105" spans="1:11" ht="15">
      <c r="A105" s="368"/>
      <c r="B105" s="368"/>
      <c r="C105" s="368"/>
      <c r="D105" s="373"/>
      <c r="E105" s="373"/>
      <c r="F105" s="373"/>
      <c r="G105" s="373"/>
      <c r="H105" s="495"/>
      <c r="I105" s="495"/>
      <c r="J105" s="368"/>
      <c r="K105" s="368"/>
    </row>
    <row r="106" spans="1:11" ht="15">
      <c r="A106" s="368"/>
      <c r="B106" s="368"/>
      <c r="C106" s="368"/>
      <c r="D106" s="495"/>
      <c r="E106" s="495"/>
      <c r="F106" s="495"/>
      <c r="G106" s="373"/>
      <c r="H106" s="495"/>
      <c r="I106" s="495"/>
      <c r="J106" s="368"/>
      <c r="K106" s="368"/>
    </row>
    <row r="107" spans="1:11" ht="15">
      <c r="A107" s="368"/>
      <c r="B107" s="368"/>
      <c r="C107" s="368"/>
      <c r="D107" s="495"/>
      <c r="E107" s="495"/>
      <c r="F107" s="495"/>
      <c r="G107" s="373"/>
      <c r="H107" s="495"/>
      <c r="I107" s="495"/>
      <c r="J107" s="368"/>
      <c r="K107" s="368"/>
    </row>
    <row r="108" spans="1:11" ht="15">
      <c r="A108" s="368"/>
      <c r="B108" s="368"/>
      <c r="C108" s="368"/>
      <c r="D108" s="495"/>
      <c r="E108" s="495"/>
      <c r="F108" s="495"/>
      <c r="G108" s="373"/>
      <c r="H108" s="368"/>
      <c r="I108" s="368"/>
      <c r="J108" s="368"/>
      <c r="K108" s="368"/>
    </row>
    <row r="109" spans="1:11" ht="15">
      <c r="A109" s="368"/>
      <c r="B109" s="368"/>
      <c r="C109" s="374"/>
      <c r="D109" s="495"/>
      <c r="E109" s="495"/>
      <c r="F109" s="495"/>
      <c r="G109" s="373"/>
      <c r="H109" s="373"/>
      <c r="I109" s="368"/>
      <c r="J109" s="368"/>
      <c r="K109" s="368"/>
    </row>
    <row r="110" spans="1:11" ht="15">
      <c r="A110" s="368"/>
      <c r="B110" s="495"/>
      <c r="C110" s="520"/>
      <c r="D110" s="495"/>
      <c r="E110" s="495"/>
      <c r="F110" s="495"/>
      <c r="G110" s="373"/>
      <c r="H110" s="373"/>
      <c r="I110" s="368"/>
      <c r="J110" s="495"/>
      <c r="K110" s="368"/>
    </row>
    <row r="111" spans="1:11" ht="15">
      <c r="A111" s="368"/>
      <c r="B111" s="495"/>
      <c r="C111" s="520"/>
      <c r="D111" s="495"/>
      <c r="E111" s="495"/>
      <c r="F111" s="495"/>
      <c r="G111" s="373"/>
      <c r="H111" s="373"/>
      <c r="I111" s="368"/>
      <c r="J111" s="495"/>
      <c r="K111" s="368"/>
    </row>
    <row r="112" spans="1:11" ht="42.75" customHeight="1">
      <c r="A112" s="368"/>
      <c r="B112" s="495"/>
      <c r="C112" s="520"/>
      <c r="D112" s="495"/>
      <c r="E112" s="495"/>
      <c r="F112" s="495"/>
      <c r="G112" s="373"/>
      <c r="H112" s="373"/>
      <c r="I112" s="368"/>
      <c r="J112" s="495"/>
      <c r="K112" s="368"/>
    </row>
    <row r="113" spans="1:11" ht="15">
      <c r="A113" s="368"/>
      <c r="B113" s="495"/>
      <c r="C113" s="520"/>
      <c r="D113" s="495"/>
      <c r="E113" s="495"/>
      <c r="F113" s="495"/>
      <c r="G113" s="495"/>
      <c r="H113" s="495"/>
      <c r="I113" s="495"/>
      <c r="J113" s="495"/>
      <c r="K113" s="368"/>
    </row>
    <row r="114" spans="1:11" ht="72" customHeight="1">
      <c r="A114" s="368"/>
      <c r="B114" s="495"/>
      <c r="C114" s="520"/>
      <c r="D114" s="495"/>
      <c r="E114" s="495"/>
      <c r="F114" s="495"/>
      <c r="G114" s="495"/>
      <c r="H114" s="495"/>
      <c r="I114" s="495"/>
      <c r="J114" s="495"/>
      <c r="K114" s="368"/>
    </row>
    <row r="115" spans="1:11" ht="15">
      <c r="A115" s="368"/>
      <c r="B115" s="495"/>
      <c r="C115" s="520"/>
      <c r="D115" s="495"/>
      <c r="E115" s="495"/>
      <c r="F115" s="495"/>
      <c r="G115" s="495"/>
      <c r="H115" s="495"/>
      <c r="I115" s="495"/>
      <c r="J115" s="495"/>
      <c r="K115" s="368"/>
    </row>
    <row r="116" spans="1:11" ht="15">
      <c r="A116" s="368"/>
      <c r="B116" s="495"/>
      <c r="C116" s="520"/>
      <c r="D116" s="495"/>
      <c r="E116" s="495"/>
      <c r="F116" s="495"/>
      <c r="G116" s="495"/>
      <c r="H116" s="495"/>
      <c r="I116" s="495"/>
      <c r="J116" s="495"/>
      <c r="K116" s="368"/>
    </row>
    <row r="117" spans="1:11" ht="15">
      <c r="A117" s="368"/>
      <c r="B117" s="495"/>
      <c r="C117" s="520"/>
      <c r="D117" s="495"/>
      <c r="E117" s="495"/>
      <c r="F117" s="495"/>
      <c r="G117" s="495"/>
      <c r="H117" s="495"/>
      <c r="I117" s="495"/>
      <c r="J117" s="495"/>
      <c r="K117" s="368"/>
    </row>
    <row r="118" spans="1:11" ht="15">
      <c r="A118" s="373"/>
      <c r="B118" s="495"/>
      <c r="C118" s="520"/>
      <c r="D118" s="495"/>
      <c r="E118" s="495"/>
      <c r="F118" s="495"/>
      <c r="G118" s="495"/>
      <c r="H118" s="495"/>
      <c r="I118" s="495"/>
      <c r="J118" s="495"/>
      <c r="K118" s="373"/>
    </row>
    <row r="119" spans="1:11" ht="15">
      <c r="A119" s="373"/>
      <c r="B119" s="495"/>
      <c r="C119" s="520"/>
      <c r="D119" s="373"/>
      <c r="E119" s="373"/>
      <c r="F119" s="373"/>
      <c r="G119" s="495"/>
      <c r="H119" s="495"/>
      <c r="I119" s="495"/>
      <c r="J119" s="495"/>
      <c r="K119" s="373"/>
    </row>
    <row r="120" spans="1:11" ht="15">
      <c r="A120" s="373"/>
      <c r="B120" s="495"/>
      <c r="C120" s="520"/>
      <c r="D120" s="373"/>
      <c r="E120" s="373"/>
      <c r="F120" s="373"/>
      <c r="G120" s="495"/>
      <c r="H120" s="495"/>
      <c r="I120" s="495"/>
      <c r="J120" s="495"/>
      <c r="K120" s="373"/>
    </row>
    <row r="121" spans="1:11" ht="15">
      <c r="A121" s="373"/>
      <c r="B121" s="495"/>
      <c r="C121" s="520"/>
      <c r="D121" s="373"/>
      <c r="E121" s="373"/>
      <c r="F121" s="373"/>
      <c r="G121" s="495"/>
      <c r="H121" s="495"/>
      <c r="I121" s="495"/>
      <c r="J121" s="495"/>
      <c r="K121" s="373"/>
    </row>
    <row r="122" spans="1:11" ht="15">
      <c r="A122" s="373"/>
      <c r="B122" s="495"/>
      <c r="C122" s="520"/>
      <c r="D122" s="373"/>
      <c r="E122" s="373"/>
      <c r="F122" s="373"/>
      <c r="G122" s="495"/>
      <c r="H122" s="495"/>
      <c r="I122" s="495"/>
      <c r="J122" s="495"/>
      <c r="K122" s="373"/>
    </row>
    <row r="123" spans="1:11" ht="15">
      <c r="A123" s="373"/>
      <c r="B123" s="373"/>
      <c r="C123" s="374"/>
      <c r="D123" s="373"/>
      <c r="E123" s="373"/>
      <c r="F123" s="373"/>
      <c r="G123" s="495"/>
      <c r="H123" s="495"/>
      <c r="I123" s="495"/>
      <c r="J123" s="373"/>
      <c r="K123" s="373"/>
    </row>
    <row r="124" spans="1:11" ht="15">
      <c r="A124" s="373"/>
      <c r="B124" s="373"/>
      <c r="C124" s="374"/>
      <c r="D124" s="373"/>
      <c r="E124" s="373"/>
      <c r="F124" s="373"/>
      <c r="G124" s="495"/>
      <c r="H124" s="495"/>
      <c r="I124" s="495"/>
      <c r="J124" s="373"/>
      <c r="K124" s="373"/>
    </row>
    <row r="125" spans="1:11" ht="15">
      <c r="A125" s="373"/>
      <c r="B125" s="373"/>
      <c r="C125" s="374"/>
      <c r="D125" s="373"/>
      <c r="E125" s="373"/>
      <c r="F125" s="373"/>
      <c r="G125" s="495"/>
      <c r="H125" s="495"/>
      <c r="I125" s="495"/>
      <c r="J125" s="373"/>
      <c r="K125" s="373"/>
    </row>
    <row r="127" spans="1:11" ht="15">
      <c r="A127" s="373"/>
      <c r="B127" s="373"/>
      <c r="C127" s="374"/>
      <c r="D127" s="373"/>
      <c r="E127" s="373"/>
      <c r="F127" s="373"/>
      <c r="G127" s="495"/>
      <c r="H127" s="495"/>
      <c r="I127" s="373"/>
      <c r="J127" s="373"/>
      <c r="K127" s="373"/>
    </row>
  </sheetData>
  <sheetProtection/>
  <mergeCells count="145">
    <mergeCell ref="F58:I58"/>
    <mergeCell ref="E55:H55"/>
    <mergeCell ref="E56:H56"/>
    <mergeCell ref="D58:E58"/>
    <mergeCell ref="D38:E38"/>
    <mergeCell ref="F38:G38"/>
    <mergeCell ref="D50:E50"/>
    <mergeCell ref="F50:G50"/>
    <mergeCell ref="D97:E97"/>
    <mergeCell ref="B102:B104"/>
    <mergeCell ref="C102:C104"/>
    <mergeCell ref="D98:E100"/>
    <mergeCell ref="F106:F118"/>
    <mergeCell ref="G113:G125"/>
    <mergeCell ref="G127:H127"/>
    <mergeCell ref="B110:B122"/>
    <mergeCell ref="C110:C122"/>
    <mergeCell ref="D106:E118"/>
    <mergeCell ref="J102:J104"/>
    <mergeCell ref="H105:H107"/>
    <mergeCell ref="H113:H125"/>
    <mergeCell ref="I113:I125"/>
    <mergeCell ref="J110:J122"/>
    <mergeCell ref="I105:I107"/>
    <mergeCell ref="H91:H93"/>
    <mergeCell ref="I91:I93"/>
    <mergeCell ref="J88:J90"/>
    <mergeCell ref="B91:B93"/>
    <mergeCell ref="C91:C93"/>
    <mergeCell ref="D87:E89"/>
    <mergeCell ref="H94:H96"/>
    <mergeCell ref="I94:I96"/>
    <mergeCell ref="J91:J93"/>
    <mergeCell ref="D84:E86"/>
    <mergeCell ref="H97:H102"/>
    <mergeCell ref="I97:I102"/>
    <mergeCell ref="J94:J99"/>
    <mergeCell ref="D96:E96"/>
    <mergeCell ref="B94:B99"/>
    <mergeCell ref="C94:C99"/>
    <mergeCell ref="D90:E95"/>
    <mergeCell ref="B88:B90"/>
    <mergeCell ref="C88:C90"/>
    <mergeCell ref="D52:E52"/>
    <mergeCell ref="F52:G52"/>
    <mergeCell ref="D53:E53"/>
    <mergeCell ref="F53:G53"/>
    <mergeCell ref="D45:E45"/>
    <mergeCell ref="F45:G45"/>
    <mergeCell ref="D49:E49"/>
    <mergeCell ref="F49:G49"/>
    <mergeCell ref="B37:B40"/>
    <mergeCell ref="D37:E37"/>
    <mergeCell ref="F37:G37"/>
    <mergeCell ref="D39:E39"/>
    <mergeCell ref="F39:G39"/>
    <mergeCell ref="D40:E40"/>
    <mergeCell ref="F40:G40"/>
    <mergeCell ref="B71:B82"/>
    <mergeCell ref="C71:C82"/>
    <mergeCell ref="B59:B67"/>
    <mergeCell ref="C59:C67"/>
    <mergeCell ref="G61:I61"/>
    <mergeCell ref="G62:I62"/>
    <mergeCell ref="G63:I63"/>
    <mergeCell ref="G64:I64"/>
    <mergeCell ref="G65:I65"/>
    <mergeCell ref="G66:I66"/>
    <mergeCell ref="J37:J40"/>
    <mergeCell ref="J50:J52"/>
    <mergeCell ref="D46:E46"/>
    <mergeCell ref="F46:G46"/>
    <mergeCell ref="D47:E47"/>
    <mergeCell ref="F47:G47"/>
    <mergeCell ref="D48:E48"/>
    <mergeCell ref="F48:G48"/>
    <mergeCell ref="D51:E51"/>
    <mergeCell ref="F51:G51"/>
    <mergeCell ref="D42:E42"/>
    <mergeCell ref="F42:G42"/>
    <mergeCell ref="D43:E43"/>
    <mergeCell ref="F43:G43"/>
    <mergeCell ref="D44:E44"/>
    <mergeCell ref="F44:G44"/>
    <mergeCell ref="J71:J82"/>
    <mergeCell ref="D83:E83"/>
    <mergeCell ref="J59:J67"/>
    <mergeCell ref="F34:G34"/>
    <mergeCell ref="D35:E35"/>
    <mergeCell ref="F35:G35"/>
    <mergeCell ref="D36:E36"/>
    <mergeCell ref="F36:G36"/>
    <mergeCell ref="D41:E41"/>
    <mergeCell ref="F41:G41"/>
    <mergeCell ref="J18:J23"/>
    <mergeCell ref="B27:B28"/>
    <mergeCell ref="C27:C28"/>
    <mergeCell ref="B25:B26"/>
    <mergeCell ref="C25:C26"/>
    <mergeCell ref="D25:I25"/>
    <mergeCell ref="E26:H26"/>
    <mergeCell ref="E27:H27"/>
    <mergeCell ref="D22:E22"/>
    <mergeCell ref="J26:J29"/>
    <mergeCell ref="B30:B32"/>
    <mergeCell ref="C30:C32"/>
    <mergeCell ref="F28:G28"/>
    <mergeCell ref="I26:I28"/>
    <mergeCell ref="J30:J32"/>
    <mergeCell ref="D30:I33"/>
    <mergeCell ref="D18:E18"/>
    <mergeCell ref="F8:G8"/>
    <mergeCell ref="D15:E15"/>
    <mergeCell ref="D16:E16"/>
    <mergeCell ref="D14:E14"/>
    <mergeCell ref="F13:G13"/>
    <mergeCell ref="F15:G15"/>
    <mergeCell ref="F14:G14"/>
    <mergeCell ref="D21:E21"/>
    <mergeCell ref="F21:G21"/>
    <mergeCell ref="D9:E9"/>
    <mergeCell ref="F9:G9"/>
    <mergeCell ref="F11:G11"/>
    <mergeCell ref="D10:E10"/>
    <mergeCell ref="F10:G10"/>
    <mergeCell ref="F16:G16"/>
    <mergeCell ref="F20:G20"/>
    <mergeCell ref="F12:G12"/>
    <mergeCell ref="C3:I3"/>
    <mergeCell ref="C4:I4"/>
    <mergeCell ref="D8:E8"/>
    <mergeCell ref="D7:E7"/>
    <mergeCell ref="D13:E13"/>
    <mergeCell ref="F7:G7"/>
    <mergeCell ref="D12:E12"/>
    <mergeCell ref="D11:E11"/>
    <mergeCell ref="F19:G19"/>
    <mergeCell ref="D17:E17"/>
    <mergeCell ref="F17:G17"/>
    <mergeCell ref="D23:E23"/>
    <mergeCell ref="F23:G23"/>
    <mergeCell ref="F22:G22"/>
    <mergeCell ref="F18:G18"/>
    <mergeCell ref="D20:E20"/>
    <mergeCell ref="D19:E19"/>
  </mergeCells>
  <hyperlinks>
    <hyperlink ref="E27" r:id="rId1" display="william.tuivaga@cookislands.gov.ck"/>
  </hyperlinks>
  <printOptions/>
  <pageMargins left="0.2" right="0.21" top="0.17" bottom="0.17" header="0.17" footer="0.17"/>
  <pageSetup horizontalDpi="600" verticalDpi="600" orientation="landscape" r:id="rId2"/>
</worksheet>
</file>

<file path=xl/worksheets/sheet5.xml><?xml version="1.0" encoding="utf-8"?>
<worksheet xmlns="http://schemas.openxmlformats.org/spreadsheetml/2006/main" xmlns:r="http://schemas.openxmlformats.org/officeDocument/2006/relationships">
  <dimension ref="B1:I23"/>
  <sheetViews>
    <sheetView zoomScale="90" zoomScaleNormal="90" zoomScalePageLayoutView="0" workbookViewId="0" topLeftCell="A1">
      <selection activeCell="F8" sqref="F8"/>
    </sheetView>
  </sheetViews>
  <sheetFormatPr defaultColWidth="9.140625" defaultRowHeight="15"/>
  <cols>
    <col min="1" max="1" width="1.421875" style="0" customWidth="1"/>
    <col min="2" max="2" width="1.8515625" style="0" customWidth="1"/>
    <col min="3" max="3" width="18.7109375" style="0" customWidth="1"/>
    <col min="4" max="4" width="26.00390625" style="0" customWidth="1"/>
    <col min="5" max="5" width="4.00390625" style="0" hidden="1" customWidth="1"/>
    <col min="6" max="6" width="31.421875" style="0" customWidth="1"/>
    <col min="7" max="7" width="101.7109375" style="0" customWidth="1"/>
    <col min="8" max="8" width="31.28125" style="0" customWidth="1"/>
    <col min="9" max="10" width="1.7109375" style="0" customWidth="1"/>
  </cols>
  <sheetData>
    <row r="1" spans="2:9" ht="15.75" thickBot="1">
      <c r="B1" s="373"/>
      <c r="C1" s="373"/>
      <c r="D1" s="373"/>
      <c r="E1" s="373"/>
      <c r="F1" s="373"/>
      <c r="G1" s="373"/>
      <c r="H1" s="373"/>
      <c r="I1" s="373"/>
    </row>
    <row r="2" spans="2:9" ht="15.75" thickBot="1">
      <c r="B2" s="397"/>
      <c r="C2" s="398"/>
      <c r="D2" s="399"/>
      <c r="E2" s="399"/>
      <c r="F2" s="399"/>
      <c r="G2" s="399"/>
      <c r="H2" s="399"/>
      <c r="I2" s="400"/>
    </row>
    <row r="3" spans="2:9" ht="15" customHeight="1" thickBot="1">
      <c r="B3" s="50"/>
      <c r="C3" s="428" t="s">
        <v>434</v>
      </c>
      <c r="D3" s="429"/>
      <c r="E3" s="429"/>
      <c r="F3" s="429"/>
      <c r="G3" s="429"/>
      <c r="H3" s="430"/>
      <c r="I3" s="52"/>
    </row>
    <row r="4" spans="2:9" ht="14.25" customHeight="1">
      <c r="B4" s="401"/>
      <c r="C4" s="542" t="s">
        <v>435</v>
      </c>
      <c r="D4" s="542"/>
      <c r="E4" s="542"/>
      <c r="F4" s="542"/>
      <c r="G4" s="542"/>
      <c r="H4" s="542"/>
      <c r="I4" s="389"/>
    </row>
    <row r="5" spans="2:9" ht="15">
      <c r="B5" s="401"/>
      <c r="C5" s="543"/>
      <c r="D5" s="543"/>
      <c r="E5" s="543"/>
      <c r="F5" s="543"/>
      <c r="G5" s="543"/>
      <c r="H5" s="543"/>
      <c r="I5" s="389"/>
    </row>
    <row r="6" spans="2:9" ht="30.75" customHeight="1" thickBot="1">
      <c r="B6" s="401"/>
      <c r="C6" s="548" t="s">
        <v>436</v>
      </c>
      <c r="D6" s="548"/>
      <c r="E6" s="310"/>
      <c r="F6" s="310"/>
      <c r="G6" s="310"/>
      <c r="H6" s="310"/>
      <c r="I6" s="389"/>
    </row>
    <row r="7" spans="2:9" ht="30" customHeight="1" thickBot="1">
      <c r="B7" s="401"/>
      <c r="C7" s="81" t="s">
        <v>437</v>
      </c>
      <c r="D7" s="544" t="s">
        <v>438</v>
      </c>
      <c r="E7" s="545"/>
      <c r="F7" s="57" t="s">
        <v>439</v>
      </c>
      <c r="G7" s="58" t="s">
        <v>440</v>
      </c>
      <c r="H7" s="57" t="s">
        <v>441</v>
      </c>
      <c r="I7" s="389"/>
    </row>
    <row r="8" spans="2:9" ht="379.5" customHeight="1" thickBot="1">
      <c r="B8" s="372"/>
      <c r="C8" s="92" t="s">
        <v>442</v>
      </c>
      <c r="D8" s="546" t="s">
        <v>443</v>
      </c>
      <c r="E8" s="547"/>
      <c r="F8" s="263" t="s">
        <v>444</v>
      </c>
      <c r="G8" s="306" t="s">
        <v>445</v>
      </c>
      <c r="H8" s="263" t="s">
        <v>446</v>
      </c>
      <c r="I8" s="369"/>
    </row>
    <row r="9" spans="2:9" ht="105.75" customHeight="1" thickBot="1">
      <c r="B9" s="372"/>
      <c r="C9" s="531" t="s">
        <v>447</v>
      </c>
      <c r="D9" s="537" t="s">
        <v>448</v>
      </c>
      <c r="E9" s="537"/>
      <c r="F9" s="96" t="s">
        <v>449</v>
      </c>
      <c r="G9" s="287" t="s">
        <v>450</v>
      </c>
      <c r="H9" s="96" t="s">
        <v>390</v>
      </c>
      <c r="I9" s="369"/>
    </row>
    <row r="10" spans="2:9" ht="310.5" customHeight="1" thickBot="1">
      <c r="B10" s="372"/>
      <c r="C10" s="532"/>
      <c r="D10" s="538" t="s">
        <v>451</v>
      </c>
      <c r="E10" s="539"/>
      <c r="F10" s="264" t="s">
        <v>452</v>
      </c>
      <c r="G10" s="307" t="s">
        <v>453</v>
      </c>
      <c r="H10" s="308" t="s">
        <v>387</v>
      </c>
      <c r="I10" s="369"/>
    </row>
    <row r="11" spans="2:9" s="130" customFormat="1" ht="228.75" customHeight="1" thickBot="1">
      <c r="B11" s="372"/>
      <c r="C11" s="375"/>
      <c r="D11" s="93" t="s">
        <v>454</v>
      </c>
      <c r="E11" s="131"/>
      <c r="F11" s="94" t="s">
        <v>455</v>
      </c>
      <c r="G11" s="287" t="s">
        <v>456</v>
      </c>
      <c r="H11" s="96" t="s">
        <v>457</v>
      </c>
      <c r="I11" s="369"/>
    </row>
    <row r="12" spans="2:9" ht="71.25" customHeight="1" thickBot="1">
      <c r="B12" s="372"/>
      <c r="C12" s="535" t="s">
        <v>352</v>
      </c>
      <c r="D12" s="94" t="s">
        <v>458</v>
      </c>
      <c r="E12" s="95"/>
      <c r="F12" s="94" t="s">
        <v>459</v>
      </c>
      <c r="G12" s="287" t="s">
        <v>460</v>
      </c>
      <c r="H12" s="94" t="s">
        <v>461</v>
      </c>
      <c r="I12" s="369"/>
    </row>
    <row r="13" spans="2:9" ht="100.5" customHeight="1" thickBot="1">
      <c r="B13" s="372"/>
      <c r="C13" s="536"/>
      <c r="D13" s="540" t="s">
        <v>462</v>
      </c>
      <c r="E13" s="541"/>
      <c r="F13" s="94" t="s">
        <v>463</v>
      </c>
      <c r="G13" s="305" t="s">
        <v>464</v>
      </c>
      <c r="H13" s="376" t="s">
        <v>465</v>
      </c>
      <c r="I13" s="369"/>
    </row>
    <row r="14" spans="2:9" ht="195.75" customHeight="1" thickBot="1">
      <c r="B14" s="372"/>
      <c r="C14" s="536"/>
      <c r="D14" s="533" t="s">
        <v>466</v>
      </c>
      <c r="E14" s="534"/>
      <c r="F14" s="94" t="s">
        <v>467</v>
      </c>
      <c r="G14" s="305" t="s">
        <v>464</v>
      </c>
      <c r="H14" s="94" t="s">
        <v>468</v>
      </c>
      <c r="I14" s="369"/>
    </row>
    <row r="15" spans="2:9" ht="148.5" customHeight="1" thickBot="1">
      <c r="B15" s="372"/>
      <c r="C15" s="532"/>
      <c r="D15" s="533" t="s">
        <v>469</v>
      </c>
      <c r="E15" s="534"/>
      <c r="F15" s="94" t="s">
        <v>470</v>
      </c>
      <c r="G15" s="287" t="s">
        <v>471</v>
      </c>
      <c r="H15" s="94" t="s">
        <v>472</v>
      </c>
      <c r="I15" s="369"/>
    </row>
    <row r="16" spans="2:9" ht="168.75" thickBot="1">
      <c r="B16" s="372"/>
      <c r="C16" s="535" t="s">
        <v>359</v>
      </c>
      <c r="D16" s="551" t="s">
        <v>473</v>
      </c>
      <c r="E16" s="552"/>
      <c r="F16" s="127" t="s">
        <v>474</v>
      </c>
      <c r="G16" s="288" t="s">
        <v>475</v>
      </c>
      <c r="H16" s="127" t="s">
        <v>406</v>
      </c>
      <c r="I16" s="369"/>
    </row>
    <row r="17" spans="2:9" ht="159.75" customHeight="1" thickBot="1">
      <c r="B17" s="372"/>
      <c r="C17" s="532"/>
      <c r="D17" s="533" t="s">
        <v>476</v>
      </c>
      <c r="E17" s="534"/>
      <c r="F17" s="97" t="s">
        <v>477</v>
      </c>
      <c r="G17" s="287" t="s">
        <v>478</v>
      </c>
      <c r="H17" s="94" t="s">
        <v>479</v>
      </c>
      <c r="I17" s="369"/>
    </row>
    <row r="18" spans="2:9" ht="237.75" customHeight="1" thickBot="1">
      <c r="B18" s="372"/>
      <c r="C18" s="535"/>
      <c r="D18" s="540" t="s">
        <v>480</v>
      </c>
      <c r="E18" s="541"/>
      <c r="F18" s="376" t="s">
        <v>481</v>
      </c>
      <c r="G18" s="287" t="s">
        <v>482</v>
      </c>
      <c r="H18" s="94" t="s">
        <v>404</v>
      </c>
      <c r="I18" s="369"/>
    </row>
    <row r="19" spans="2:9" ht="167.25" customHeight="1" thickBot="1">
      <c r="B19" s="372"/>
      <c r="C19" s="536"/>
      <c r="D19" s="533" t="s">
        <v>483</v>
      </c>
      <c r="E19" s="534"/>
      <c r="F19" s="376" t="s">
        <v>484</v>
      </c>
      <c r="G19" s="287" t="s">
        <v>485</v>
      </c>
      <c r="H19" s="94" t="s">
        <v>413</v>
      </c>
      <c r="I19" s="369"/>
    </row>
    <row r="20" spans="2:9" ht="132.75" customHeight="1" thickBot="1">
      <c r="B20" s="372"/>
      <c r="C20" s="532"/>
      <c r="D20" s="533" t="s">
        <v>486</v>
      </c>
      <c r="E20" s="534"/>
      <c r="F20" s="94" t="s">
        <v>487</v>
      </c>
      <c r="G20" s="287" t="s">
        <v>488</v>
      </c>
      <c r="H20" s="94" t="s">
        <v>411</v>
      </c>
      <c r="I20" s="369"/>
    </row>
    <row r="21" spans="2:9" ht="201.75" customHeight="1" thickBot="1">
      <c r="B21" s="372"/>
      <c r="C21" s="549" t="s">
        <v>489</v>
      </c>
      <c r="D21" s="533" t="s">
        <v>490</v>
      </c>
      <c r="E21" s="534"/>
      <c r="F21" s="94" t="s">
        <v>491</v>
      </c>
      <c r="G21" s="287" t="s">
        <v>492</v>
      </c>
      <c r="H21" s="376" t="s">
        <v>415</v>
      </c>
      <c r="I21" s="369"/>
    </row>
    <row r="22" spans="2:9" ht="150" customHeight="1" thickBot="1">
      <c r="B22" s="372"/>
      <c r="C22" s="550"/>
      <c r="D22" s="533" t="s">
        <v>493</v>
      </c>
      <c r="E22" s="534"/>
      <c r="F22" s="96" t="s">
        <v>494</v>
      </c>
      <c r="G22" s="287" t="s">
        <v>495</v>
      </c>
      <c r="H22" s="94" t="s">
        <v>418</v>
      </c>
      <c r="I22" s="369"/>
    </row>
    <row r="23" spans="2:9" ht="15.75" thickBot="1">
      <c r="B23" s="402"/>
      <c r="C23" s="403"/>
      <c r="D23" s="403"/>
      <c r="E23" s="403"/>
      <c r="F23" s="403"/>
      <c r="G23" s="403"/>
      <c r="H23" s="403"/>
      <c r="I23" s="404"/>
    </row>
  </sheetData>
  <sheetProtection/>
  <mergeCells count="23">
    <mergeCell ref="D19:E19"/>
    <mergeCell ref="D22:E22"/>
    <mergeCell ref="C21:C22"/>
    <mergeCell ref="C18:C20"/>
    <mergeCell ref="C16:C17"/>
    <mergeCell ref="D14:E14"/>
    <mergeCell ref="D21:E21"/>
    <mergeCell ref="D20:E20"/>
    <mergeCell ref="D16:E16"/>
    <mergeCell ref="D17:E17"/>
    <mergeCell ref="D18:E18"/>
    <mergeCell ref="C3:H3"/>
    <mergeCell ref="C4:H4"/>
    <mergeCell ref="C5:H5"/>
    <mergeCell ref="D7:E7"/>
    <mergeCell ref="D8:E8"/>
    <mergeCell ref="C6:D6"/>
    <mergeCell ref="C9:C10"/>
    <mergeCell ref="D15:E15"/>
    <mergeCell ref="C12:C15"/>
    <mergeCell ref="D9:E9"/>
    <mergeCell ref="D10:E10"/>
    <mergeCell ref="D13:E13"/>
  </mergeCells>
  <printOptions/>
  <pageMargins left="0.25" right="0.25" top="0.17" bottom="0.17" header="0.17" footer="0.17"/>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1:I29"/>
  <sheetViews>
    <sheetView zoomScale="90" zoomScaleNormal="90" zoomScalePageLayoutView="0" workbookViewId="0" topLeftCell="A1">
      <selection activeCell="H37" sqref="H37"/>
    </sheetView>
  </sheetViews>
  <sheetFormatPr defaultColWidth="9.140625" defaultRowHeight="15"/>
  <cols>
    <col min="1" max="1" width="1.28515625" style="0" customWidth="1"/>
    <col min="2" max="2" width="2.00390625" style="0" customWidth="1"/>
    <col min="3" max="3" width="38.57421875" style="0" customWidth="1"/>
    <col min="4" max="4" width="91.421875" style="0" customWidth="1"/>
    <col min="5" max="5" width="2.421875" style="0" customWidth="1"/>
    <col min="6" max="6" width="1.421875" style="0" customWidth="1"/>
    <col min="8" max="9" width="27.421875" style="0" customWidth="1"/>
  </cols>
  <sheetData>
    <row r="1" spans="2:9" ht="15.75" thickBot="1">
      <c r="B1" s="373"/>
      <c r="C1" s="373"/>
      <c r="D1" s="373"/>
      <c r="E1" s="373"/>
      <c r="F1" s="373"/>
      <c r="G1" s="373"/>
      <c r="H1" s="373"/>
      <c r="I1" s="373"/>
    </row>
    <row r="2" spans="2:9" ht="15" customHeight="1" thickBot="1">
      <c r="B2" s="61"/>
      <c r="C2" s="33"/>
      <c r="D2" s="33"/>
      <c r="E2" s="34"/>
      <c r="F2" s="373"/>
      <c r="G2" s="373"/>
      <c r="H2" s="373"/>
      <c r="I2" s="373"/>
    </row>
    <row r="3" spans="2:9" ht="18" customHeight="1" thickBot="1">
      <c r="B3" s="62"/>
      <c r="C3" s="555" t="s">
        <v>496</v>
      </c>
      <c r="D3" s="556"/>
      <c r="E3" s="63"/>
      <c r="F3" s="373"/>
      <c r="G3" s="373"/>
      <c r="H3" s="373"/>
      <c r="I3" s="373"/>
    </row>
    <row r="4" spans="2:9" ht="14.25" customHeight="1">
      <c r="B4" s="62"/>
      <c r="C4" s="64"/>
      <c r="D4" s="64"/>
      <c r="E4" s="63"/>
      <c r="F4" s="373"/>
      <c r="G4" s="373"/>
      <c r="H4" s="373"/>
      <c r="I4" s="373"/>
    </row>
    <row r="5" spans="2:9" ht="15" customHeight="1" thickBot="1">
      <c r="B5" s="62"/>
      <c r="C5" s="65" t="s">
        <v>497</v>
      </c>
      <c r="D5" s="64"/>
      <c r="E5" s="63"/>
      <c r="F5" s="373"/>
      <c r="G5" s="373"/>
      <c r="H5" s="373"/>
      <c r="I5" s="373"/>
    </row>
    <row r="6" spans="2:9" ht="27.75" customHeight="1" thickBot="1">
      <c r="B6" s="62"/>
      <c r="C6" s="70" t="s">
        <v>498</v>
      </c>
      <c r="D6" s="71" t="s">
        <v>499</v>
      </c>
      <c r="E6" s="63"/>
      <c r="F6" s="373"/>
      <c r="G6" s="373"/>
      <c r="H6" s="373"/>
      <c r="I6" s="373"/>
    </row>
    <row r="7" spans="2:9" ht="134.25" customHeight="1" thickBot="1">
      <c r="B7" s="62"/>
      <c r="C7" s="128" t="s">
        <v>500</v>
      </c>
      <c r="D7" s="301" t="s">
        <v>501</v>
      </c>
      <c r="E7" s="63"/>
      <c r="F7" s="373"/>
      <c r="G7" s="373"/>
      <c r="H7" s="125"/>
      <c r="I7" s="89"/>
    </row>
    <row r="8" spans="2:9" ht="143.25" customHeight="1" thickBot="1">
      <c r="B8" s="62"/>
      <c r="C8" s="88" t="s">
        <v>502</v>
      </c>
      <c r="D8" s="302" t="s">
        <v>503</v>
      </c>
      <c r="E8" s="63"/>
      <c r="F8" s="373"/>
      <c r="G8" s="373"/>
      <c r="H8" s="373"/>
      <c r="I8" s="373"/>
    </row>
    <row r="9" spans="2:9" ht="93.75" customHeight="1" thickBot="1">
      <c r="B9" s="62"/>
      <c r="C9" s="67" t="s">
        <v>504</v>
      </c>
      <c r="D9" s="303" t="s">
        <v>505</v>
      </c>
      <c r="E9" s="63"/>
      <c r="F9" s="373"/>
      <c r="G9" s="373"/>
      <c r="H9" s="373"/>
      <c r="I9" s="373"/>
    </row>
    <row r="10" spans="2:9" ht="364.5" customHeight="1" thickBot="1">
      <c r="B10" s="62"/>
      <c r="C10" s="66" t="s">
        <v>506</v>
      </c>
      <c r="D10" s="301" t="s">
        <v>507</v>
      </c>
      <c r="E10" s="63"/>
      <c r="F10" s="373"/>
      <c r="G10" s="373"/>
      <c r="H10" s="373"/>
      <c r="I10" s="373"/>
    </row>
    <row r="11" spans="2:9" ht="32.25" customHeight="1">
      <c r="B11" s="62"/>
      <c r="C11" s="64"/>
      <c r="D11" s="64"/>
      <c r="E11" s="63"/>
      <c r="F11" s="373"/>
      <c r="G11" s="373"/>
      <c r="H11" s="373"/>
      <c r="I11" s="373"/>
    </row>
    <row r="12" spans="2:9" ht="15.75" thickBot="1">
      <c r="B12" s="62"/>
      <c r="C12" s="557" t="s">
        <v>508</v>
      </c>
      <c r="D12" s="557"/>
      <c r="E12" s="63"/>
      <c r="F12" s="373"/>
      <c r="G12" s="373"/>
      <c r="H12" s="373"/>
      <c r="I12" s="373"/>
    </row>
    <row r="13" spans="2:9" ht="15.75" thickBot="1">
      <c r="B13" s="62"/>
      <c r="C13" s="72" t="s">
        <v>509</v>
      </c>
      <c r="D13" s="72" t="s">
        <v>499</v>
      </c>
      <c r="E13" s="63"/>
      <c r="F13" s="373"/>
      <c r="G13" s="373"/>
      <c r="H13" s="373"/>
      <c r="I13" s="373"/>
    </row>
    <row r="14" spans="2:9" ht="15.75" thickBot="1">
      <c r="B14" s="62"/>
      <c r="C14" s="553" t="s">
        <v>510</v>
      </c>
      <c r="D14" s="554"/>
      <c r="E14" s="63"/>
      <c r="F14" s="373"/>
      <c r="G14" s="373"/>
      <c r="H14" s="373"/>
      <c r="I14" s="373"/>
    </row>
    <row r="15" spans="2:9" ht="270.75" thickBot="1">
      <c r="B15" s="62"/>
      <c r="C15" s="67" t="s">
        <v>511</v>
      </c>
      <c r="D15" s="262" t="s">
        <v>512</v>
      </c>
      <c r="E15" s="63"/>
      <c r="F15" s="373"/>
      <c r="G15" s="373"/>
      <c r="H15" s="129"/>
      <c r="I15" s="373"/>
    </row>
    <row r="16" spans="2:9" ht="75.75" thickBot="1">
      <c r="B16" s="62"/>
      <c r="C16" s="67" t="s">
        <v>513</v>
      </c>
      <c r="D16" s="262" t="s">
        <v>514</v>
      </c>
      <c r="E16" s="63"/>
      <c r="F16" s="373"/>
      <c r="G16" s="373"/>
      <c r="H16" s="373"/>
      <c r="I16" s="373"/>
    </row>
    <row r="17" spans="2:5" ht="15.75" thickBot="1">
      <c r="B17" s="62"/>
      <c r="C17" s="553" t="s">
        <v>515</v>
      </c>
      <c r="D17" s="554"/>
      <c r="E17" s="63"/>
    </row>
    <row r="18" spans="2:5" ht="120.75" thickBot="1">
      <c r="B18" s="62"/>
      <c r="C18" s="67" t="s">
        <v>516</v>
      </c>
      <c r="D18" s="309" t="s">
        <v>517</v>
      </c>
      <c r="E18" s="63"/>
    </row>
    <row r="19" spans="2:5" ht="90.75" thickBot="1">
      <c r="B19" s="62"/>
      <c r="C19" s="67" t="s">
        <v>518</v>
      </c>
      <c r="D19" s="67" t="s">
        <v>519</v>
      </c>
      <c r="E19" s="63"/>
    </row>
    <row r="20" spans="2:5" ht="15.75" thickBot="1">
      <c r="B20" s="62"/>
      <c r="C20" s="553" t="s">
        <v>520</v>
      </c>
      <c r="D20" s="554"/>
      <c r="E20" s="63"/>
    </row>
    <row r="21" spans="2:5" ht="105.75" thickBot="1">
      <c r="B21" s="62"/>
      <c r="C21" s="68" t="s">
        <v>521</v>
      </c>
      <c r="D21" s="68" t="s">
        <v>522</v>
      </c>
      <c r="E21" s="63"/>
    </row>
    <row r="22" spans="2:5" ht="409.5" thickBot="1">
      <c r="B22" s="62"/>
      <c r="C22" s="68" t="s">
        <v>523</v>
      </c>
      <c r="D22" s="68" t="s">
        <v>524</v>
      </c>
      <c r="E22" s="63"/>
    </row>
    <row r="23" spans="2:5" ht="255.75" thickBot="1">
      <c r="B23" s="62"/>
      <c r="C23" s="68" t="s">
        <v>525</v>
      </c>
      <c r="D23" s="68" t="s">
        <v>526</v>
      </c>
      <c r="E23" s="63"/>
    </row>
    <row r="24" spans="2:5" ht="15.75" thickBot="1">
      <c r="B24" s="62"/>
      <c r="C24" s="553" t="s">
        <v>527</v>
      </c>
      <c r="D24" s="554"/>
      <c r="E24" s="63"/>
    </row>
    <row r="25" spans="2:5" ht="75.75" thickBot="1">
      <c r="B25" s="62"/>
      <c r="C25" s="67" t="s">
        <v>528</v>
      </c>
      <c r="D25" s="67" t="s">
        <v>529</v>
      </c>
      <c r="E25" s="63"/>
    </row>
    <row r="26" spans="2:5" ht="315.75" thickBot="1">
      <c r="B26" s="62"/>
      <c r="C26" s="67" t="s">
        <v>530</v>
      </c>
      <c r="D26" s="67" t="s">
        <v>531</v>
      </c>
      <c r="E26" s="63"/>
    </row>
    <row r="27" spans="2:5" ht="120.75" thickBot="1">
      <c r="B27" s="62"/>
      <c r="C27" s="67" t="s">
        <v>532</v>
      </c>
      <c r="D27" s="67" t="s">
        <v>533</v>
      </c>
      <c r="E27" s="63"/>
    </row>
    <row r="28" spans="2:5" ht="270.75" thickBot="1">
      <c r="B28" s="62"/>
      <c r="C28" s="67" t="s">
        <v>534</v>
      </c>
      <c r="D28" s="67" t="s">
        <v>535</v>
      </c>
      <c r="E28" s="63"/>
    </row>
    <row r="29" spans="2:5" ht="15.75" thickBot="1">
      <c r="B29" s="82"/>
      <c r="C29" s="69"/>
      <c r="D29" s="69"/>
      <c r="E29" s="83"/>
    </row>
  </sheetData>
  <sheetProtection/>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headerFooter>
    <oddHeader>&amp;C&amp;G</oddHeader>
  </headerFooter>
</worksheet>
</file>

<file path=xl/worksheets/sheet7.xml><?xml version="1.0" encoding="utf-8"?>
<worksheet xmlns="http://schemas.openxmlformats.org/spreadsheetml/2006/main" xmlns:r="http://schemas.openxmlformats.org/officeDocument/2006/relationships">
  <sheetPr>
    <pageSetUpPr fitToPage="1"/>
  </sheetPr>
  <dimension ref="B2:S320"/>
  <sheetViews>
    <sheetView showGridLines="0" zoomScale="70" zoomScaleNormal="70" zoomScalePageLayoutView="0" workbookViewId="0" topLeftCell="A1">
      <selection activeCell="E13" sqref="E13"/>
    </sheetView>
  </sheetViews>
  <sheetFormatPr defaultColWidth="9.140625" defaultRowHeight="15" outlineLevelRow="1"/>
  <cols>
    <col min="1" max="1" width="3.00390625" style="158" customWidth="1"/>
    <col min="2" max="2" width="28.57421875" style="158" customWidth="1"/>
    <col min="3" max="3" width="50.57421875" style="158" customWidth="1"/>
    <col min="4" max="4" width="34.28125" style="158" customWidth="1"/>
    <col min="5" max="5" width="32.00390625" style="158" customWidth="1"/>
    <col min="6" max="6" width="26.7109375" style="158" customWidth="1"/>
    <col min="7" max="7" width="26.421875" style="158" bestFit="1" customWidth="1"/>
    <col min="8" max="8" width="30.00390625" style="158" customWidth="1"/>
    <col min="9" max="9" width="26.140625" style="158" customWidth="1"/>
    <col min="10" max="10" width="25.8515625" style="158" customWidth="1"/>
    <col min="11" max="11" width="31.00390625" style="158" bestFit="1" customWidth="1"/>
    <col min="12" max="12" width="30.28125" style="158" customWidth="1"/>
    <col min="13" max="13" width="27.140625" style="158" bestFit="1" customWidth="1"/>
    <col min="14" max="14" width="25.00390625" style="158" customWidth="1"/>
    <col min="15" max="15" width="25.8515625" style="158" bestFit="1" customWidth="1"/>
    <col min="16" max="16" width="30.28125" style="158" customWidth="1"/>
    <col min="17" max="17" width="27.140625" style="158" bestFit="1" customWidth="1"/>
    <col min="18" max="18" width="24.28125" style="158" customWidth="1"/>
    <col min="19" max="19" width="23.140625" style="158" bestFit="1" customWidth="1"/>
    <col min="20" max="20" width="27.7109375" style="158" customWidth="1"/>
    <col min="21" max="16384" width="9.140625" style="158" customWidth="1"/>
  </cols>
  <sheetData>
    <row r="1" ht="15.75" thickBot="1"/>
    <row r="2" spans="2:19" ht="26.25">
      <c r="B2" s="54"/>
      <c r="C2" s="567"/>
      <c r="D2" s="567"/>
      <c r="E2" s="567"/>
      <c r="F2" s="567"/>
      <c r="G2" s="567"/>
      <c r="H2" s="48"/>
      <c r="I2" s="48"/>
      <c r="J2" s="48"/>
      <c r="K2" s="48"/>
      <c r="L2" s="48"/>
      <c r="M2" s="48"/>
      <c r="N2" s="48"/>
      <c r="O2" s="48"/>
      <c r="P2" s="48"/>
      <c r="Q2" s="48"/>
      <c r="R2" s="48"/>
      <c r="S2" s="49"/>
    </row>
    <row r="3" spans="2:19" ht="26.25">
      <c r="B3" s="55"/>
      <c r="C3" s="568" t="s">
        <v>536</v>
      </c>
      <c r="D3" s="569"/>
      <c r="E3" s="569"/>
      <c r="F3" s="569"/>
      <c r="G3" s="570"/>
      <c r="H3" s="51"/>
      <c r="I3" s="51"/>
      <c r="J3" s="51"/>
      <c r="K3" s="51"/>
      <c r="L3" s="51"/>
      <c r="M3" s="51"/>
      <c r="N3" s="51"/>
      <c r="O3" s="51"/>
      <c r="P3" s="51"/>
      <c r="Q3" s="51"/>
      <c r="R3" s="51"/>
      <c r="S3" s="53"/>
    </row>
    <row r="4" spans="2:19" ht="26.25">
      <c r="B4" s="55"/>
      <c r="C4" s="56"/>
      <c r="D4" s="56"/>
      <c r="E4" s="56"/>
      <c r="F4" s="56"/>
      <c r="G4" s="56"/>
      <c r="H4" s="51"/>
      <c r="I4" s="51"/>
      <c r="J4" s="51"/>
      <c r="K4" s="51"/>
      <c r="L4" s="51"/>
      <c r="M4" s="51"/>
      <c r="N4" s="51"/>
      <c r="O4" s="51"/>
      <c r="P4" s="51"/>
      <c r="Q4" s="51"/>
      <c r="R4" s="51"/>
      <c r="S4" s="53"/>
    </row>
    <row r="5" spans="2:19" ht="15.75" thickBot="1">
      <c r="B5" s="50"/>
      <c r="C5" s="51"/>
      <c r="D5" s="51"/>
      <c r="E5" s="51"/>
      <c r="F5" s="51"/>
      <c r="G5" s="51"/>
      <c r="H5" s="51"/>
      <c r="I5" s="51"/>
      <c r="J5" s="51"/>
      <c r="K5" s="51"/>
      <c r="L5" s="51"/>
      <c r="M5" s="51"/>
      <c r="N5" s="51"/>
      <c r="O5" s="51"/>
      <c r="P5" s="51"/>
      <c r="Q5" s="51"/>
      <c r="R5" s="51"/>
      <c r="S5" s="53"/>
    </row>
    <row r="6" spans="2:19" ht="34.5" customHeight="1" thickBot="1">
      <c r="B6" s="571" t="s">
        <v>537</v>
      </c>
      <c r="C6" s="572"/>
      <c r="D6" s="572"/>
      <c r="E6" s="572"/>
      <c r="F6" s="572"/>
      <c r="G6" s="572"/>
      <c r="H6" s="159"/>
      <c r="I6" s="159"/>
      <c r="J6" s="159"/>
      <c r="K6" s="159"/>
      <c r="L6" s="159"/>
      <c r="M6" s="159"/>
      <c r="N6" s="159"/>
      <c r="O6" s="159"/>
      <c r="P6" s="159"/>
      <c r="Q6" s="159"/>
      <c r="R6" s="159"/>
      <c r="S6" s="160"/>
    </row>
    <row r="7" spans="2:19" ht="15.75" customHeight="1">
      <c r="B7" s="571" t="s">
        <v>538</v>
      </c>
      <c r="C7" s="573"/>
      <c r="D7" s="573"/>
      <c r="E7" s="573"/>
      <c r="F7" s="573"/>
      <c r="G7" s="573"/>
      <c r="H7" s="159"/>
      <c r="I7" s="159"/>
      <c r="J7" s="159"/>
      <c r="K7" s="159"/>
      <c r="L7" s="159"/>
      <c r="M7" s="159"/>
      <c r="N7" s="159"/>
      <c r="O7" s="159"/>
      <c r="P7" s="159"/>
      <c r="Q7" s="159"/>
      <c r="R7" s="159"/>
      <c r="S7" s="160"/>
    </row>
    <row r="8" spans="2:19" ht="15.75" customHeight="1" thickBot="1">
      <c r="B8" s="574" t="s">
        <v>539</v>
      </c>
      <c r="C8" s="575"/>
      <c r="D8" s="575"/>
      <c r="E8" s="575"/>
      <c r="F8" s="575"/>
      <c r="G8" s="575"/>
      <c r="H8" s="161"/>
      <c r="I8" s="161"/>
      <c r="J8" s="161"/>
      <c r="K8" s="161"/>
      <c r="L8" s="161"/>
      <c r="M8" s="161"/>
      <c r="N8" s="161"/>
      <c r="O8" s="161"/>
      <c r="P8" s="161"/>
      <c r="Q8" s="161"/>
      <c r="R8" s="161"/>
      <c r="S8" s="162"/>
    </row>
    <row r="9" ht="15"/>
    <row r="10" spans="2:3" ht="21">
      <c r="B10" s="576" t="s">
        <v>540</v>
      </c>
      <c r="C10" s="576"/>
    </row>
    <row r="11" ht="15.75" thickBot="1"/>
    <row r="12" spans="2:3" ht="15" customHeight="1" thickBot="1">
      <c r="B12" s="163" t="s">
        <v>541</v>
      </c>
      <c r="C12" s="164" t="s">
        <v>16</v>
      </c>
    </row>
    <row r="13" spans="2:3" ht="15.75" customHeight="1" thickBot="1">
      <c r="B13" s="163" t="s">
        <v>101</v>
      </c>
      <c r="C13" s="164" t="s">
        <v>25</v>
      </c>
    </row>
    <row r="14" spans="2:3" ht="15.75" customHeight="1" thickBot="1">
      <c r="B14" s="163" t="s">
        <v>542</v>
      </c>
      <c r="C14" s="164" t="s">
        <v>34</v>
      </c>
    </row>
    <row r="15" spans="2:3" ht="15.75" customHeight="1" thickBot="1">
      <c r="B15" s="163" t="s">
        <v>543</v>
      </c>
      <c r="C15" s="164" t="s">
        <v>42</v>
      </c>
    </row>
    <row r="16" spans="2:3" ht="15.75" thickBot="1">
      <c r="B16" s="163" t="s">
        <v>544</v>
      </c>
      <c r="C16" s="164" t="s">
        <v>545</v>
      </c>
    </row>
    <row r="17" spans="2:3" ht="15.75" thickBot="1">
      <c r="B17" s="163" t="s">
        <v>546</v>
      </c>
      <c r="C17" s="164" t="s">
        <v>547</v>
      </c>
    </row>
    <row r="18" ht="15.75" thickBot="1"/>
    <row r="19" spans="4:19" ht="15.75" thickBot="1">
      <c r="D19" s="558" t="s">
        <v>548</v>
      </c>
      <c r="E19" s="559"/>
      <c r="F19" s="559"/>
      <c r="G19" s="560"/>
      <c r="H19" s="558" t="s">
        <v>549</v>
      </c>
      <c r="I19" s="559"/>
      <c r="J19" s="559"/>
      <c r="K19" s="560"/>
      <c r="L19" s="558" t="s">
        <v>550</v>
      </c>
      <c r="M19" s="559"/>
      <c r="N19" s="559"/>
      <c r="O19" s="560"/>
      <c r="P19" s="558" t="s">
        <v>551</v>
      </c>
      <c r="Q19" s="559"/>
      <c r="R19" s="559"/>
      <c r="S19" s="560"/>
    </row>
    <row r="20" spans="2:19" ht="45" customHeight="1" thickBot="1">
      <c r="B20" s="561" t="s">
        <v>552</v>
      </c>
      <c r="C20" s="564" t="s">
        <v>553</v>
      </c>
      <c r="D20" s="165"/>
      <c r="E20" s="166" t="s">
        <v>554</v>
      </c>
      <c r="F20" s="167" t="s">
        <v>555</v>
      </c>
      <c r="G20" s="168" t="s">
        <v>556</v>
      </c>
      <c r="H20" s="165"/>
      <c r="I20" s="166" t="s">
        <v>554</v>
      </c>
      <c r="J20" s="167" t="s">
        <v>555</v>
      </c>
      <c r="K20" s="168" t="s">
        <v>556</v>
      </c>
      <c r="L20" s="165"/>
      <c r="M20" s="166" t="s">
        <v>554</v>
      </c>
      <c r="N20" s="167" t="s">
        <v>555</v>
      </c>
      <c r="O20" s="168" t="s">
        <v>556</v>
      </c>
      <c r="P20" s="165"/>
      <c r="Q20" s="166" t="s">
        <v>554</v>
      </c>
      <c r="R20" s="167" t="s">
        <v>555</v>
      </c>
      <c r="S20" s="168" t="s">
        <v>556</v>
      </c>
    </row>
    <row r="21" spans="2:19" ht="40.5" customHeight="1">
      <c r="B21" s="562"/>
      <c r="C21" s="565"/>
      <c r="D21" s="169" t="s">
        <v>557</v>
      </c>
      <c r="E21" s="170">
        <v>0</v>
      </c>
      <c r="F21" s="171">
        <v>0</v>
      </c>
      <c r="G21" s="172">
        <v>0</v>
      </c>
      <c r="H21" s="173" t="s">
        <v>557</v>
      </c>
      <c r="I21" s="174">
        <v>5000</v>
      </c>
      <c r="J21" s="175">
        <v>500</v>
      </c>
      <c r="K21" s="176">
        <v>4500</v>
      </c>
      <c r="L21" s="169" t="s">
        <v>557</v>
      </c>
      <c r="M21" s="174">
        <v>5000</v>
      </c>
      <c r="N21" s="175">
        <v>1378</v>
      </c>
      <c r="O21" s="176">
        <f>M21-N21</f>
        <v>3622</v>
      </c>
      <c r="P21" s="169" t="s">
        <v>557</v>
      </c>
      <c r="Q21" s="174"/>
      <c r="R21" s="175"/>
      <c r="S21" s="176"/>
    </row>
    <row r="22" spans="2:19" ht="39.75" customHeight="1">
      <c r="B22" s="562"/>
      <c r="C22" s="565"/>
      <c r="D22" s="177" t="s">
        <v>558</v>
      </c>
      <c r="E22" s="178">
        <v>0</v>
      </c>
      <c r="F22" s="178">
        <v>0</v>
      </c>
      <c r="G22" s="179">
        <v>0</v>
      </c>
      <c r="H22" s="180" t="s">
        <v>558</v>
      </c>
      <c r="I22" s="181">
        <v>0.5</v>
      </c>
      <c r="J22" s="181">
        <v>0.5</v>
      </c>
      <c r="K22" s="182">
        <v>0.5</v>
      </c>
      <c r="L22" s="177" t="s">
        <v>558</v>
      </c>
      <c r="M22" s="181">
        <v>0.5</v>
      </c>
      <c r="N22" s="181">
        <v>0.5</v>
      </c>
      <c r="O22" s="182">
        <v>0.5</v>
      </c>
      <c r="P22" s="177" t="s">
        <v>558</v>
      </c>
      <c r="Q22" s="181"/>
      <c r="R22" s="181"/>
      <c r="S22" s="182"/>
    </row>
    <row r="23" spans="2:19" ht="37.5" customHeight="1">
      <c r="B23" s="563"/>
      <c r="C23" s="566"/>
      <c r="D23" s="177" t="s">
        <v>559</v>
      </c>
      <c r="E23" s="178">
        <v>0</v>
      </c>
      <c r="F23" s="178">
        <v>0</v>
      </c>
      <c r="G23" s="179">
        <v>0</v>
      </c>
      <c r="H23" s="180" t="s">
        <v>559</v>
      </c>
      <c r="I23" s="181">
        <v>0.2</v>
      </c>
      <c r="J23" s="181">
        <v>0.2</v>
      </c>
      <c r="K23" s="182">
        <v>0.2</v>
      </c>
      <c r="L23" s="177" t="s">
        <v>559</v>
      </c>
      <c r="M23" s="181">
        <v>0.2</v>
      </c>
      <c r="N23" s="181">
        <v>0.2</v>
      </c>
      <c r="O23" s="182">
        <v>0.2</v>
      </c>
      <c r="P23" s="177" t="s">
        <v>559</v>
      </c>
      <c r="Q23" s="181"/>
      <c r="R23" s="181"/>
      <c r="S23" s="182"/>
    </row>
    <row r="24" spans="2:19" ht="15.75" thickBot="1">
      <c r="B24" s="183"/>
      <c r="C24" s="183"/>
      <c r="Q24" s="184"/>
      <c r="R24" s="184"/>
      <c r="S24" s="184"/>
    </row>
    <row r="25" spans="2:19" ht="30" customHeight="1" thickBot="1">
      <c r="B25" s="183"/>
      <c r="C25" s="183"/>
      <c r="D25" s="558" t="s">
        <v>548</v>
      </c>
      <c r="E25" s="559"/>
      <c r="F25" s="559"/>
      <c r="G25" s="560"/>
      <c r="H25" s="558" t="s">
        <v>549</v>
      </c>
      <c r="I25" s="559"/>
      <c r="J25" s="559"/>
      <c r="K25" s="560"/>
      <c r="L25" s="558" t="s">
        <v>550</v>
      </c>
      <c r="M25" s="559"/>
      <c r="N25" s="559"/>
      <c r="O25" s="560"/>
      <c r="P25" s="558" t="s">
        <v>551</v>
      </c>
      <c r="Q25" s="559"/>
      <c r="R25" s="559"/>
      <c r="S25" s="560"/>
    </row>
    <row r="26" spans="2:19" ht="47.25" customHeight="1">
      <c r="B26" s="561" t="s">
        <v>560</v>
      </c>
      <c r="C26" s="561" t="s">
        <v>561</v>
      </c>
      <c r="D26" s="577" t="s">
        <v>562</v>
      </c>
      <c r="E26" s="578"/>
      <c r="F26" s="185" t="s">
        <v>563</v>
      </c>
      <c r="G26" s="186" t="s">
        <v>564</v>
      </c>
      <c r="H26" s="577" t="s">
        <v>562</v>
      </c>
      <c r="I26" s="578"/>
      <c r="J26" s="185" t="s">
        <v>563</v>
      </c>
      <c r="K26" s="186" t="s">
        <v>564</v>
      </c>
      <c r="L26" s="577" t="s">
        <v>562</v>
      </c>
      <c r="M26" s="578"/>
      <c r="N26" s="185" t="s">
        <v>563</v>
      </c>
      <c r="O26" s="186" t="s">
        <v>564</v>
      </c>
      <c r="P26" s="577" t="s">
        <v>562</v>
      </c>
      <c r="Q26" s="578"/>
      <c r="R26" s="185" t="s">
        <v>563</v>
      </c>
      <c r="S26" s="186" t="s">
        <v>564</v>
      </c>
    </row>
    <row r="27" spans="2:19" ht="51" customHeight="1">
      <c r="B27" s="562"/>
      <c r="C27" s="562"/>
      <c r="D27" s="187" t="s">
        <v>557</v>
      </c>
      <c r="E27" s="188">
        <v>0</v>
      </c>
      <c r="F27" s="593" t="s">
        <v>565</v>
      </c>
      <c r="G27" s="595" t="s">
        <v>566</v>
      </c>
      <c r="H27" s="187" t="s">
        <v>557</v>
      </c>
      <c r="I27" s="189">
        <v>5000</v>
      </c>
      <c r="J27" s="579" t="s">
        <v>565</v>
      </c>
      <c r="K27" s="581" t="s">
        <v>567</v>
      </c>
      <c r="L27" s="187" t="s">
        <v>557</v>
      </c>
      <c r="M27" s="189">
        <v>5000</v>
      </c>
      <c r="N27" s="579" t="s">
        <v>565</v>
      </c>
      <c r="O27" s="581" t="s">
        <v>566</v>
      </c>
      <c r="P27" s="187" t="s">
        <v>557</v>
      </c>
      <c r="Q27" s="189"/>
      <c r="R27" s="579"/>
      <c r="S27" s="581"/>
    </row>
    <row r="28" spans="2:19" ht="51" customHeight="1">
      <c r="B28" s="563"/>
      <c r="C28" s="563"/>
      <c r="D28" s="190" t="s">
        <v>568</v>
      </c>
      <c r="E28" s="191">
        <v>0</v>
      </c>
      <c r="F28" s="594"/>
      <c r="G28" s="596"/>
      <c r="H28" s="190" t="s">
        <v>568</v>
      </c>
      <c r="I28" s="192">
        <v>0.5</v>
      </c>
      <c r="J28" s="580"/>
      <c r="K28" s="582"/>
      <c r="L28" s="190" t="s">
        <v>568</v>
      </c>
      <c r="M28" s="192">
        <v>0.5</v>
      </c>
      <c r="N28" s="580"/>
      <c r="O28" s="582"/>
      <c r="P28" s="190" t="s">
        <v>568</v>
      </c>
      <c r="Q28" s="192"/>
      <c r="R28" s="580"/>
      <c r="S28" s="582"/>
    </row>
    <row r="29" spans="2:19" ht="33.75" customHeight="1">
      <c r="B29" s="583" t="s">
        <v>569</v>
      </c>
      <c r="C29" s="586" t="s">
        <v>570</v>
      </c>
      <c r="D29" s="383" t="s">
        <v>571</v>
      </c>
      <c r="E29" s="193" t="s">
        <v>546</v>
      </c>
      <c r="F29" s="193" t="s">
        <v>572</v>
      </c>
      <c r="G29" s="194" t="s">
        <v>573</v>
      </c>
      <c r="H29" s="383" t="s">
        <v>571</v>
      </c>
      <c r="I29" s="193" t="s">
        <v>546</v>
      </c>
      <c r="J29" s="193" t="s">
        <v>572</v>
      </c>
      <c r="K29" s="194" t="s">
        <v>573</v>
      </c>
      <c r="L29" s="383" t="s">
        <v>571</v>
      </c>
      <c r="M29" s="193" t="s">
        <v>546</v>
      </c>
      <c r="N29" s="193" t="s">
        <v>572</v>
      </c>
      <c r="O29" s="194" t="s">
        <v>573</v>
      </c>
      <c r="P29" s="383" t="s">
        <v>571</v>
      </c>
      <c r="Q29" s="193" t="s">
        <v>546</v>
      </c>
      <c r="R29" s="193" t="s">
        <v>572</v>
      </c>
      <c r="S29" s="194" t="s">
        <v>573</v>
      </c>
    </row>
    <row r="30" spans="2:19" ht="30" customHeight="1">
      <c r="B30" s="584"/>
      <c r="C30" s="587"/>
      <c r="D30" s="195"/>
      <c r="E30" s="196"/>
      <c r="F30" s="196"/>
      <c r="G30" s="197"/>
      <c r="H30" s="198"/>
      <c r="I30" s="199"/>
      <c r="J30" s="198"/>
      <c r="K30" s="200"/>
      <c r="L30" s="198"/>
      <c r="M30" s="199"/>
      <c r="N30" s="198"/>
      <c r="O30" s="200"/>
      <c r="P30" s="198"/>
      <c r="Q30" s="199"/>
      <c r="R30" s="198"/>
      <c r="S30" s="200"/>
    </row>
    <row r="31" spans="2:19" ht="36.75" customHeight="1" hidden="1" outlineLevel="1">
      <c r="B31" s="584"/>
      <c r="C31" s="587"/>
      <c r="D31" s="383" t="s">
        <v>571</v>
      </c>
      <c r="E31" s="193" t="s">
        <v>546</v>
      </c>
      <c r="F31" s="193" t="s">
        <v>572</v>
      </c>
      <c r="G31" s="194" t="s">
        <v>573</v>
      </c>
      <c r="H31" s="383" t="s">
        <v>571</v>
      </c>
      <c r="I31" s="193" t="s">
        <v>546</v>
      </c>
      <c r="J31" s="193" t="s">
        <v>572</v>
      </c>
      <c r="K31" s="194" t="s">
        <v>573</v>
      </c>
      <c r="L31" s="383" t="s">
        <v>571</v>
      </c>
      <c r="M31" s="193" t="s">
        <v>546</v>
      </c>
      <c r="N31" s="193" t="s">
        <v>572</v>
      </c>
      <c r="O31" s="194" t="s">
        <v>573</v>
      </c>
      <c r="P31" s="383" t="s">
        <v>571</v>
      </c>
      <c r="Q31" s="193" t="s">
        <v>546</v>
      </c>
      <c r="R31" s="193" t="s">
        <v>572</v>
      </c>
      <c r="S31" s="194" t="s">
        <v>573</v>
      </c>
    </row>
    <row r="32" spans="2:19" ht="30" customHeight="1" hidden="1" outlineLevel="1">
      <c r="B32" s="584"/>
      <c r="C32" s="587"/>
      <c r="D32" s="195"/>
      <c r="E32" s="196"/>
      <c r="F32" s="196"/>
      <c r="G32" s="197"/>
      <c r="H32" s="198"/>
      <c r="I32" s="199"/>
      <c r="J32" s="198"/>
      <c r="K32" s="200"/>
      <c r="L32" s="198"/>
      <c r="M32" s="199"/>
      <c r="N32" s="198"/>
      <c r="O32" s="200"/>
      <c r="P32" s="198"/>
      <c r="Q32" s="199"/>
      <c r="R32" s="198"/>
      <c r="S32" s="200"/>
    </row>
    <row r="33" spans="2:19" ht="36" customHeight="1" hidden="1" outlineLevel="1">
      <c r="B33" s="584"/>
      <c r="C33" s="587"/>
      <c r="D33" s="383" t="s">
        <v>571</v>
      </c>
      <c r="E33" s="193" t="s">
        <v>546</v>
      </c>
      <c r="F33" s="193" t="s">
        <v>572</v>
      </c>
      <c r="G33" s="194" t="s">
        <v>573</v>
      </c>
      <c r="H33" s="383" t="s">
        <v>571</v>
      </c>
      <c r="I33" s="193" t="s">
        <v>546</v>
      </c>
      <c r="J33" s="193" t="s">
        <v>572</v>
      </c>
      <c r="K33" s="194" t="s">
        <v>573</v>
      </c>
      <c r="L33" s="383" t="s">
        <v>571</v>
      </c>
      <c r="M33" s="193" t="s">
        <v>546</v>
      </c>
      <c r="N33" s="193" t="s">
        <v>572</v>
      </c>
      <c r="O33" s="194" t="s">
        <v>573</v>
      </c>
      <c r="P33" s="383" t="s">
        <v>571</v>
      </c>
      <c r="Q33" s="193" t="s">
        <v>546</v>
      </c>
      <c r="R33" s="193" t="s">
        <v>572</v>
      </c>
      <c r="S33" s="194" t="s">
        <v>573</v>
      </c>
    </row>
    <row r="34" spans="2:19" ht="30" customHeight="1" hidden="1" outlineLevel="1">
      <c r="B34" s="584"/>
      <c r="C34" s="587"/>
      <c r="D34" s="195"/>
      <c r="E34" s="196"/>
      <c r="F34" s="196"/>
      <c r="G34" s="197"/>
      <c r="H34" s="198"/>
      <c r="I34" s="199"/>
      <c r="J34" s="198"/>
      <c r="K34" s="200"/>
      <c r="L34" s="198"/>
      <c r="M34" s="199"/>
      <c r="N34" s="198"/>
      <c r="O34" s="200"/>
      <c r="P34" s="198"/>
      <c r="Q34" s="199"/>
      <c r="R34" s="198"/>
      <c r="S34" s="200"/>
    </row>
    <row r="35" spans="2:19" ht="39" customHeight="1" hidden="1" outlineLevel="1">
      <c r="B35" s="584"/>
      <c r="C35" s="587"/>
      <c r="D35" s="383" t="s">
        <v>571</v>
      </c>
      <c r="E35" s="193" t="s">
        <v>546</v>
      </c>
      <c r="F35" s="193" t="s">
        <v>572</v>
      </c>
      <c r="G35" s="194" t="s">
        <v>573</v>
      </c>
      <c r="H35" s="383" t="s">
        <v>571</v>
      </c>
      <c r="I35" s="193" t="s">
        <v>546</v>
      </c>
      <c r="J35" s="193" t="s">
        <v>572</v>
      </c>
      <c r="K35" s="194" t="s">
        <v>573</v>
      </c>
      <c r="L35" s="383" t="s">
        <v>571</v>
      </c>
      <c r="M35" s="193" t="s">
        <v>546</v>
      </c>
      <c r="N35" s="193" t="s">
        <v>572</v>
      </c>
      <c r="O35" s="194" t="s">
        <v>573</v>
      </c>
      <c r="P35" s="383" t="s">
        <v>571</v>
      </c>
      <c r="Q35" s="193" t="s">
        <v>546</v>
      </c>
      <c r="R35" s="193" t="s">
        <v>572</v>
      </c>
      <c r="S35" s="194" t="s">
        <v>573</v>
      </c>
    </row>
    <row r="36" spans="2:19" ht="30" customHeight="1" hidden="1" outlineLevel="1">
      <c r="B36" s="584"/>
      <c r="C36" s="587"/>
      <c r="D36" s="195"/>
      <c r="E36" s="196"/>
      <c r="F36" s="196"/>
      <c r="G36" s="197"/>
      <c r="H36" s="198"/>
      <c r="I36" s="199"/>
      <c r="J36" s="198"/>
      <c r="K36" s="200"/>
      <c r="L36" s="198"/>
      <c r="M36" s="199"/>
      <c r="N36" s="198"/>
      <c r="O36" s="200"/>
      <c r="P36" s="198"/>
      <c r="Q36" s="199"/>
      <c r="R36" s="198"/>
      <c r="S36" s="200"/>
    </row>
    <row r="37" spans="2:19" ht="36.75" customHeight="1" hidden="1" outlineLevel="1">
      <c r="B37" s="584"/>
      <c r="C37" s="587"/>
      <c r="D37" s="383" t="s">
        <v>571</v>
      </c>
      <c r="E37" s="193" t="s">
        <v>546</v>
      </c>
      <c r="F37" s="193" t="s">
        <v>572</v>
      </c>
      <c r="G37" s="194" t="s">
        <v>573</v>
      </c>
      <c r="H37" s="383" t="s">
        <v>571</v>
      </c>
      <c r="I37" s="193" t="s">
        <v>546</v>
      </c>
      <c r="J37" s="193" t="s">
        <v>572</v>
      </c>
      <c r="K37" s="194" t="s">
        <v>573</v>
      </c>
      <c r="L37" s="383" t="s">
        <v>571</v>
      </c>
      <c r="M37" s="193" t="s">
        <v>546</v>
      </c>
      <c r="N37" s="193" t="s">
        <v>572</v>
      </c>
      <c r="O37" s="194" t="s">
        <v>573</v>
      </c>
      <c r="P37" s="383" t="s">
        <v>571</v>
      </c>
      <c r="Q37" s="193" t="s">
        <v>546</v>
      </c>
      <c r="R37" s="193" t="s">
        <v>572</v>
      </c>
      <c r="S37" s="194" t="s">
        <v>573</v>
      </c>
    </row>
    <row r="38" spans="2:19" ht="30" customHeight="1" hidden="1" outlineLevel="1">
      <c r="B38" s="585"/>
      <c r="C38" s="588"/>
      <c r="D38" s="195"/>
      <c r="E38" s="196"/>
      <c r="F38" s="196"/>
      <c r="G38" s="197"/>
      <c r="H38" s="198"/>
      <c r="I38" s="199"/>
      <c r="J38" s="198"/>
      <c r="K38" s="200"/>
      <c r="L38" s="198"/>
      <c r="M38" s="199"/>
      <c r="N38" s="198"/>
      <c r="O38" s="200"/>
      <c r="P38" s="198"/>
      <c r="Q38" s="199"/>
      <c r="R38" s="198"/>
      <c r="S38" s="200"/>
    </row>
    <row r="39" spans="2:19" ht="30" customHeight="1" collapsed="1">
      <c r="B39" s="583" t="s">
        <v>574</v>
      </c>
      <c r="C39" s="583" t="s">
        <v>575</v>
      </c>
      <c r="D39" s="193" t="s">
        <v>576</v>
      </c>
      <c r="E39" s="193" t="s">
        <v>577</v>
      </c>
      <c r="F39" s="167" t="s">
        <v>578</v>
      </c>
      <c r="G39" s="201"/>
      <c r="H39" s="193" t="s">
        <v>576</v>
      </c>
      <c r="I39" s="193" t="s">
        <v>577</v>
      </c>
      <c r="J39" s="167" t="s">
        <v>578</v>
      </c>
      <c r="K39" s="202"/>
      <c r="L39" s="193" t="s">
        <v>576</v>
      </c>
      <c r="M39" s="193" t="s">
        <v>577</v>
      </c>
      <c r="N39" s="167" t="s">
        <v>578</v>
      </c>
      <c r="O39" s="202"/>
      <c r="P39" s="193" t="s">
        <v>576</v>
      </c>
      <c r="Q39" s="193" t="s">
        <v>577</v>
      </c>
      <c r="R39" s="167" t="s">
        <v>578</v>
      </c>
      <c r="S39" s="202"/>
    </row>
    <row r="40" spans="2:19" ht="30" customHeight="1">
      <c r="B40" s="584"/>
      <c r="C40" s="584"/>
      <c r="D40" s="589"/>
      <c r="E40" s="589"/>
      <c r="F40" s="167" t="s">
        <v>579</v>
      </c>
      <c r="G40" s="203"/>
      <c r="H40" s="591"/>
      <c r="I40" s="591"/>
      <c r="J40" s="167" t="s">
        <v>579</v>
      </c>
      <c r="K40" s="204"/>
      <c r="L40" s="591"/>
      <c r="M40" s="591"/>
      <c r="N40" s="167" t="s">
        <v>579</v>
      </c>
      <c r="O40" s="204"/>
      <c r="P40" s="591"/>
      <c r="Q40" s="591"/>
      <c r="R40" s="167" t="s">
        <v>579</v>
      </c>
      <c r="S40" s="204"/>
    </row>
    <row r="41" spans="2:19" ht="30" customHeight="1">
      <c r="B41" s="584"/>
      <c r="C41" s="584"/>
      <c r="D41" s="590"/>
      <c r="E41" s="590"/>
      <c r="F41" s="167" t="s">
        <v>580</v>
      </c>
      <c r="G41" s="197"/>
      <c r="H41" s="592"/>
      <c r="I41" s="592"/>
      <c r="J41" s="167" t="s">
        <v>580</v>
      </c>
      <c r="K41" s="200"/>
      <c r="L41" s="592"/>
      <c r="M41" s="592"/>
      <c r="N41" s="167" t="s">
        <v>580</v>
      </c>
      <c r="O41" s="200"/>
      <c r="P41" s="592"/>
      <c r="Q41" s="592"/>
      <c r="R41" s="167" t="s">
        <v>580</v>
      </c>
      <c r="S41" s="200"/>
    </row>
    <row r="42" spans="2:19" ht="30" customHeight="1" outlineLevel="1">
      <c r="B42" s="584"/>
      <c r="C42" s="584"/>
      <c r="D42" s="193" t="s">
        <v>576</v>
      </c>
      <c r="E42" s="193" t="s">
        <v>577</v>
      </c>
      <c r="F42" s="167" t="s">
        <v>578</v>
      </c>
      <c r="G42" s="201"/>
      <c r="H42" s="193" t="s">
        <v>576</v>
      </c>
      <c r="I42" s="193" t="s">
        <v>577</v>
      </c>
      <c r="J42" s="167" t="s">
        <v>578</v>
      </c>
      <c r="K42" s="202"/>
      <c r="L42" s="193" t="s">
        <v>576</v>
      </c>
      <c r="M42" s="193" t="s">
        <v>577</v>
      </c>
      <c r="N42" s="167" t="s">
        <v>578</v>
      </c>
      <c r="O42" s="202"/>
      <c r="P42" s="193" t="s">
        <v>576</v>
      </c>
      <c r="Q42" s="193" t="s">
        <v>577</v>
      </c>
      <c r="R42" s="167" t="s">
        <v>578</v>
      </c>
      <c r="S42" s="202"/>
    </row>
    <row r="43" spans="2:19" ht="30" customHeight="1" outlineLevel="1">
      <c r="B43" s="584"/>
      <c r="C43" s="584"/>
      <c r="D43" s="589"/>
      <c r="E43" s="589"/>
      <c r="F43" s="167" t="s">
        <v>579</v>
      </c>
      <c r="G43" s="203"/>
      <c r="H43" s="591"/>
      <c r="I43" s="591"/>
      <c r="J43" s="167" t="s">
        <v>579</v>
      </c>
      <c r="K43" s="204"/>
      <c r="L43" s="591"/>
      <c r="M43" s="591"/>
      <c r="N43" s="167" t="s">
        <v>579</v>
      </c>
      <c r="O43" s="204"/>
      <c r="P43" s="591"/>
      <c r="Q43" s="591"/>
      <c r="R43" s="167" t="s">
        <v>579</v>
      </c>
      <c r="S43" s="204"/>
    </row>
    <row r="44" spans="2:19" ht="30" customHeight="1" outlineLevel="1">
      <c r="B44" s="584"/>
      <c r="C44" s="584"/>
      <c r="D44" s="590"/>
      <c r="E44" s="590"/>
      <c r="F44" s="167" t="s">
        <v>580</v>
      </c>
      <c r="G44" s="197"/>
      <c r="H44" s="592"/>
      <c r="I44" s="592"/>
      <c r="J44" s="167" t="s">
        <v>580</v>
      </c>
      <c r="K44" s="200"/>
      <c r="L44" s="592"/>
      <c r="M44" s="592"/>
      <c r="N44" s="167" t="s">
        <v>580</v>
      </c>
      <c r="O44" s="200"/>
      <c r="P44" s="592"/>
      <c r="Q44" s="592"/>
      <c r="R44" s="167" t="s">
        <v>580</v>
      </c>
      <c r="S44" s="200"/>
    </row>
    <row r="45" spans="2:19" ht="30" customHeight="1" outlineLevel="1">
      <c r="B45" s="584"/>
      <c r="C45" s="584"/>
      <c r="D45" s="193" t="s">
        <v>576</v>
      </c>
      <c r="E45" s="193" t="s">
        <v>577</v>
      </c>
      <c r="F45" s="167" t="s">
        <v>578</v>
      </c>
      <c r="G45" s="201"/>
      <c r="H45" s="193" t="s">
        <v>576</v>
      </c>
      <c r="I45" s="193" t="s">
        <v>577</v>
      </c>
      <c r="J45" s="167" t="s">
        <v>578</v>
      </c>
      <c r="K45" s="202"/>
      <c r="L45" s="193" t="s">
        <v>576</v>
      </c>
      <c r="M45" s="193" t="s">
        <v>577</v>
      </c>
      <c r="N45" s="167" t="s">
        <v>578</v>
      </c>
      <c r="O45" s="202"/>
      <c r="P45" s="193" t="s">
        <v>576</v>
      </c>
      <c r="Q45" s="193" t="s">
        <v>577</v>
      </c>
      <c r="R45" s="167" t="s">
        <v>578</v>
      </c>
      <c r="S45" s="202"/>
    </row>
    <row r="46" spans="2:19" ht="30" customHeight="1" outlineLevel="1">
      <c r="B46" s="584"/>
      <c r="C46" s="584"/>
      <c r="D46" s="589"/>
      <c r="E46" s="589"/>
      <c r="F46" s="167" t="s">
        <v>579</v>
      </c>
      <c r="G46" s="203"/>
      <c r="H46" s="591"/>
      <c r="I46" s="591"/>
      <c r="J46" s="167" t="s">
        <v>579</v>
      </c>
      <c r="K46" s="204"/>
      <c r="L46" s="591"/>
      <c r="M46" s="591"/>
      <c r="N46" s="167" t="s">
        <v>579</v>
      </c>
      <c r="O46" s="204"/>
      <c r="P46" s="591"/>
      <c r="Q46" s="591"/>
      <c r="R46" s="167" t="s">
        <v>579</v>
      </c>
      <c r="S46" s="204"/>
    </row>
    <row r="47" spans="2:19" ht="30" customHeight="1" outlineLevel="1">
      <c r="B47" s="584"/>
      <c r="C47" s="584"/>
      <c r="D47" s="590"/>
      <c r="E47" s="590"/>
      <c r="F47" s="167" t="s">
        <v>580</v>
      </c>
      <c r="G47" s="197"/>
      <c r="H47" s="592"/>
      <c r="I47" s="592"/>
      <c r="J47" s="167" t="s">
        <v>580</v>
      </c>
      <c r="K47" s="200"/>
      <c r="L47" s="592"/>
      <c r="M47" s="592"/>
      <c r="N47" s="167" t="s">
        <v>580</v>
      </c>
      <c r="O47" s="200"/>
      <c r="P47" s="592"/>
      <c r="Q47" s="592"/>
      <c r="R47" s="167" t="s">
        <v>580</v>
      </c>
      <c r="S47" s="200"/>
    </row>
    <row r="48" spans="2:19" ht="30" customHeight="1" outlineLevel="1">
      <c r="B48" s="584"/>
      <c r="C48" s="584"/>
      <c r="D48" s="193" t="s">
        <v>576</v>
      </c>
      <c r="E48" s="193" t="s">
        <v>577</v>
      </c>
      <c r="F48" s="167" t="s">
        <v>578</v>
      </c>
      <c r="G48" s="201"/>
      <c r="H48" s="193" t="s">
        <v>576</v>
      </c>
      <c r="I48" s="193" t="s">
        <v>577</v>
      </c>
      <c r="J48" s="167" t="s">
        <v>578</v>
      </c>
      <c r="K48" s="202"/>
      <c r="L48" s="193" t="s">
        <v>576</v>
      </c>
      <c r="M48" s="193" t="s">
        <v>577</v>
      </c>
      <c r="N48" s="167" t="s">
        <v>578</v>
      </c>
      <c r="O48" s="202"/>
      <c r="P48" s="193" t="s">
        <v>576</v>
      </c>
      <c r="Q48" s="193" t="s">
        <v>577</v>
      </c>
      <c r="R48" s="167" t="s">
        <v>578</v>
      </c>
      <c r="S48" s="202"/>
    </row>
    <row r="49" spans="2:19" ht="30" customHeight="1" outlineLevel="1">
      <c r="B49" s="584"/>
      <c r="C49" s="584"/>
      <c r="D49" s="589"/>
      <c r="E49" s="589"/>
      <c r="F49" s="167" t="s">
        <v>579</v>
      </c>
      <c r="G49" s="203"/>
      <c r="H49" s="591"/>
      <c r="I49" s="591"/>
      <c r="J49" s="167" t="s">
        <v>579</v>
      </c>
      <c r="K49" s="204"/>
      <c r="L49" s="591"/>
      <c r="M49" s="591"/>
      <c r="N49" s="167" t="s">
        <v>579</v>
      </c>
      <c r="O49" s="204"/>
      <c r="P49" s="591"/>
      <c r="Q49" s="591"/>
      <c r="R49" s="167" t="s">
        <v>579</v>
      </c>
      <c r="S49" s="204"/>
    </row>
    <row r="50" spans="2:19" ht="30" customHeight="1" outlineLevel="1">
      <c r="B50" s="585"/>
      <c r="C50" s="585"/>
      <c r="D50" s="590"/>
      <c r="E50" s="590"/>
      <c r="F50" s="167" t="s">
        <v>580</v>
      </c>
      <c r="G50" s="197"/>
      <c r="H50" s="592"/>
      <c r="I50" s="592"/>
      <c r="J50" s="167" t="s">
        <v>580</v>
      </c>
      <c r="K50" s="200"/>
      <c r="L50" s="592"/>
      <c r="M50" s="592"/>
      <c r="N50" s="167" t="s">
        <v>580</v>
      </c>
      <c r="O50" s="200"/>
      <c r="P50" s="592"/>
      <c r="Q50" s="592"/>
      <c r="R50" s="167" t="s">
        <v>580</v>
      </c>
      <c r="S50" s="200"/>
    </row>
    <row r="51" spans="3:4" ht="30" customHeight="1" thickBot="1">
      <c r="C51" s="205"/>
      <c r="D51" s="206"/>
    </row>
    <row r="52" spans="4:19" ht="30" customHeight="1" thickBot="1">
      <c r="D52" s="558" t="s">
        <v>548</v>
      </c>
      <c r="E52" s="559"/>
      <c r="F52" s="559"/>
      <c r="G52" s="560"/>
      <c r="H52" s="558" t="s">
        <v>549</v>
      </c>
      <c r="I52" s="559"/>
      <c r="J52" s="559"/>
      <c r="K52" s="560"/>
      <c r="L52" s="558" t="s">
        <v>550</v>
      </c>
      <c r="M52" s="559"/>
      <c r="N52" s="559"/>
      <c r="O52" s="560"/>
      <c r="P52" s="558" t="s">
        <v>551</v>
      </c>
      <c r="Q52" s="559"/>
      <c r="R52" s="559"/>
      <c r="S52" s="560"/>
    </row>
    <row r="53" spans="2:19" ht="30" customHeight="1">
      <c r="B53" s="561" t="s">
        <v>581</v>
      </c>
      <c r="C53" s="561" t="s">
        <v>582</v>
      </c>
      <c r="D53" s="599" t="s">
        <v>583</v>
      </c>
      <c r="E53" s="600"/>
      <c r="F53" s="207" t="s">
        <v>546</v>
      </c>
      <c r="G53" s="208" t="s">
        <v>584</v>
      </c>
      <c r="H53" s="599" t="s">
        <v>583</v>
      </c>
      <c r="I53" s="600"/>
      <c r="J53" s="207" t="s">
        <v>546</v>
      </c>
      <c r="K53" s="208" t="s">
        <v>584</v>
      </c>
      <c r="L53" s="599" t="s">
        <v>583</v>
      </c>
      <c r="M53" s="600"/>
      <c r="N53" s="207" t="s">
        <v>546</v>
      </c>
      <c r="O53" s="208" t="s">
        <v>584</v>
      </c>
      <c r="P53" s="599" t="s">
        <v>583</v>
      </c>
      <c r="Q53" s="600"/>
      <c r="R53" s="207" t="s">
        <v>546</v>
      </c>
      <c r="S53" s="208" t="s">
        <v>584</v>
      </c>
    </row>
    <row r="54" spans="2:19" ht="45" customHeight="1">
      <c r="B54" s="562"/>
      <c r="C54" s="562"/>
      <c r="D54" s="187" t="s">
        <v>557</v>
      </c>
      <c r="E54" s="188"/>
      <c r="F54" s="593"/>
      <c r="G54" s="595"/>
      <c r="H54" s="187" t="s">
        <v>557</v>
      </c>
      <c r="I54" s="189"/>
      <c r="J54" s="579"/>
      <c r="K54" s="581"/>
      <c r="L54" s="187" t="s">
        <v>557</v>
      </c>
      <c r="M54" s="189"/>
      <c r="N54" s="579"/>
      <c r="O54" s="581"/>
      <c r="P54" s="187" t="s">
        <v>557</v>
      </c>
      <c r="Q54" s="189"/>
      <c r="R54" s="579"/>
      <c r="S54" s="581"/>
    </row>
    <row r="55" spans="2:19" ht="45" customHeight="1">
      <c r="B55" s="563"/>
      <c r="C55" s="563"/>
      <c r="D55" s="190" t="s">
        <v>568</v>
      </c>
      <c r="E55" s="191"/>
      <c r="F55" s="594"/>
      <c r="G55" s="596"/>
      <c r="H55" s="190" t="s">
        <v>568</v>
      </c>
      <c r="I55" s="192"/>
      <c r="J55" s="580"/>
      <c r="K55" s="582"/>
      <c r="L55" s="190" t="s">
        <v>568</v>
      </c>
      <c r="M55" s="192"/>
      <c r="N55" s="580"/>
      <c r="O55" s="582"/>
      <c r="P55" s="190" t="s">
        <v>568</v>
      </c>
      <c r="Q55" s="192"/>
      <c r="R55" s="580"/>
      <c r="S55" s="582"/>
    </row>
    <row r="56" spans="2:19" ht="30" customHeight="1">
      <c r="B56" s="583" t="s">
        <v>585</v>
      </c>
      <c r="C56" s="583" t="s">
        <v>586</v>
      </c>
      <c r="D56" s="193" t="s">
        <v>587</v>
      </c>
      <c r="E56" s="385" t="s">
        <v>588</v>
      </c>
      <c r="F56" s="597" t="s">
        <v>589</v>
      </c>
      <c r="G56" s="598"/>
      <c r="H56" s="193" t="s">
        <v>587</v>
      </c>
      <c r="I56" s="385" t="s">
        <v>588</v>
      </c>
      <c r="J56" s="597" t="s">
        <v>589</v>
      </c>
      <c r="K56" s="598"/>
      <c r="L56" s="193" t="s">
        <v>587</v>
      </c>
      <c r="M56" s="385" t="s">
        <v>588</v>
      </c>
      <c r="N56" s="597" t="s">
        <v>589</v>
      </c>
      <c r="O56" s="598"/>
      <c r="P56" s="193" t="s">
        <v>587</v>
      </c>
      <c r="Q56" s="385" t="s">
        <v>588</v>
      </c>
      <c r="R56" s="597" t="s">
        <v>589</v>
      </c>
      <c r="S56" s="598"/>
    </row>
    <row r="57" spans="2:19" ht="30" customHeight="1">
      <c r="B57" s="584"/>
      <c r="C57" s="585"/>
      <c r="D57" s="209">
        <v>0</v>
      </c>
      <c r="E57" s="210">
        <v>0</v>
      </c>
      <c r="F57" s="601" t="s">
        <v>590</v>
      </c>
      <c r="G57" s="602"/>
      <c r="H57" s="211">
        <v>670</v>
      </c>
      <c r="I57" s="212">
        <v>0.5</v>
      </c>
      <c r="J57" s="603" t="s">
        <v>590</v>
      </c>
      <c r="K57" s="604"/>
      <c r="L57" s="211">
        <v>1050</v>
      </c>
      <c r="M57" s="212">
        <v>0.5</v>
      </c>
      <c r="N57" s="603" t="s">
        <v>590</v>
      </c>
      <c r="O57" s="604"/>
      <c r="P57" s="211"/>
      <c r="Q57" s="212"/>
      <c r="R57" s="603"/>
      <c r="S57" s="604"/>
    </row>
    <row r="58" spans="2:19" ht="30" customHeight="1">
      <c r="B58" s="584"/>
      <c r="C58" s="583" t="s">
        <v>591</v>
      </c>
      <c r="D58" s="213" t="s">
        <v>589</v>
      </c>
      <c r="E58" s="378" t="s">
        <v>572</v>
      </c>
      <c r="F58" s="193" t="s">
        <v>546</v>
      </c>
      <c r="G58" s="379" t="s">
        <v>584</v>
      </c>
      <c r="H58" s="213" t="s">
        <v>589</v>
      </c>
      <c r="I58" s="378" t="s">
        <v>572</v>
      </c>
      <c r="J58" s="193" t="s">
        <v>546</v>
      </c>
      <c r="K58" s="379" t="s">
        <v>584</v>
      </c>
      <c r="L58" s="213" t="s">
        <v>589</v>
      </c>
      <c r="M58" s="378" t="s">
        <v>572</v>
      </c>
      <c r="N58" s="193" t="s">
        <v>546</v>
      </c>
      <c r="O58" s="379" t="s">
        <v>584</v>
      </c>
      <c r="P58" s="213" t="s">
        <v>589</v>
      </c>
      <c r="Q58" s="378" t="s">
        <v>572</v>
      </c>
      <c r="R58" s="193" t="s">
        <v>546</v>
      </c>
      <c r="S58" s="379" t="s">
        <v>584</v>
      </c>
    </row>
    <row r="59" spans="2:19" ht="30" customHeight="1">
      <c r="B59" s="585"/>
      <c r="C59" s="605"/>
      <c r="D59" s="214" t="s">
        <v>590</v>
      </c>
      <c r="E59" s="215" t="s">
        <v>592</v>
      </c>
      <c r="F59" s="196" t="s">
        <v>593</v>
      </c>
      <c r="G59" s="216" t="s">
        <v>594</v>
      </c>
      <c r="H59" s="217" t="s">
        <v>590</v>
      </c>
      <c r="I59" s="218" t="s">
        <v>592</v>
      </c>
      <c r="J59" s="198" t="s">
        <v>547</v>
      </c>
      <c r="K59" s="219" t="s">
        <v>595</v>
      </c>
      <c r="L59" s="217" t="s">
        <v>590</v>
      </c>
      <c r="M59" s="218" t="s">
        <v>592</v>
      </c>
      <c r="N59" s="198" t="s">
        <v>547</v>
      </c>
      <c r="O59" s="219" t="s">
        <v>594</v>
      </c>
      <c r="P59" s="217"/>
      <c r="Q59" s="218"/>
      <c r="R59" s="198"/>
      <c r="S59" s="219"/>
    </row>
    <row r="60" spans="2:4" ht="30" customHeight="1" thickBot="1">
      <c r="B60" s="183"/>
      <c r="C60" s="220"/>
      <c r="D60" s="206"/>
    </row>
    <row r="61" spans="2:19" ht="30" customHeight="1" thickBot="1">
      <c r="B61" s="183"/>
      <c r="C61" s="183"/>
      <c r="D61" s="558" t="s">
        <v>548</v>
      </c>
      <c r="E61" s="559"/>
      <c r="F61" s="559"/>
      <c r="G61" s="559"/>
      <c r="H61" s="558" t="s">
        <v>549</v>
      </c>
      <c r="I61" s="559"/>
      <c r="J61" s="559"/>
      <c r="K61" s="560"/>
      <c r="L61" s="559" t="s">
        <v>550</v>
      </c>
      <c r="M61" s="559"/>
      <c r="N61" s="559"/>
      <c r="O61" s="559"/>
      <c r="P61" s="558" t="s">
        <v>551</v>
      </c>
      <c r="Q61" s="559"/>
      <c r="R61" s="559"/>
      <c r="S61" s="560"/>
    </row>
    <row r="62" spans="2:19" ht="30" customHeight="1">
      <c r="B62" s="561" t="s">
        <v>596</v>
      </c>
      <c r="C62" s="561" t="s">
        <v>597</v>
      </c>
      <c r="D62" s="577" t="s">
        <v>598</v>
      </c>
      <c r="E62" s="578"/>
      <c r="F62" s="599" t="s">
        <v>546</v>
      </c>
      <c r="G62" s="620"/>
      <c r="H62" s="606" t="s">
        <v>598</v>
      </c>
      <c r="I62" s="578"/>
      <c r="J62" s="599" t="s">
        <v>546</v>
      </c>
      <c r="K62" s="607"/>
      <c r="L62" s="606" t="s">
        <v>598</v>
      </c>
      <c r="M62" s="578"/>
      <c r="N62" s="599" t="s">
        <v>546</v>
      </c>
      <c r="O62" s="607"/>
      <c r="P62" s="606" t="s">
        <v>598</v>
      </c>
      <c r="Q62" s="578"/>
      <c r="R62" s="599" t="s">
        <v>546</v>
      </c>
      <c r="S62" s="607"/>
    </row>
    <row r="63" spans="2:19" ht="36.75" customHeight="1">
      <c r="B63" s="563"/>
      <c r="C63" s="563"/>
      <c r="D63" s="616"/>
      <c r="E63" s="617"/>
      <c r="F63" s="618"/>
      <c r="G63" s="619"/>
      <c r="H63" s="608"/>
      <c r="I63" s="609"/>
      <c r="J63" s="610"/>
      <c r="K63" s="611"/>
      <c r="L63" s="608"/>
      <c r="M63" s="609"/>
      <c r="N63" s="610"/>
      <c r="O63" s="611"/>
      <c r="P63" s="608"/>
      <c r="Q63" s="609"/>
      <c r="R63" s="610"/>
      <c r="S63" s="611"/>
    </row>
    <row r="64" spans="2:19" ht="45" customHeight="1">
      <c r="B64" s="583" t="s">
        <v>599</v>
      </c>
      <c r="C64" s="583" t="s">
        <v>600</v>
      </c>
      <c r="D64" s="193" t="s">
        <v>601</v>
      </c>
      <c r="E64" s="193" t="s">
        <v>602</v>
      </c>
      <c r="F64" s="597" t="s">
        <v>603</v>
      </c>
      <c r="G64" s="598"/>
      <c r="H64" s="221" t="s">
        <v>601</v>
      </c>
      <c r="I64" s="193" t="s">
        <v>602</v>
      </c>
      <c r="J64" s="612" t="s">
        <v>603</v>
      </c>
      <c r="K64" s="598"/>
      <c r="L64" s="221" t="s">
        <v>601</v>
      </c>
      <c r="M64" s="193" t="s">
        <v>602</v>
      </c>
      <c r="N64" s="612" t="s">
        <v>603</v>
      </c>
      <c r="O64" s="598"/>
      <c r="P64" s="221" t="s">
        <v>601</v>
      </c>
      <c r="Q64" s="193" t="s">
        <v>602</v>
      </c>
      <c r="R64" s="612" t="s">
        <v>603</v>
      </c>
      <c r="S64" s="598"/>
    </row>
    <row r="65" spans="2:19" ht="27" customHeight="1">
      <c r="B65" s="585"/>
      <c r="C65" s="585"/>
      <c r="D65" s="209">
        <v>0</v>
      </c>
      <c r="E65" s="210">
        <v>0</v>
      </c>
      <c r="F65" s="613" t="s">
        <v>604</v>
      </c>
      <c r="G65" s="613"/>
      <c r="H65" s="211">
        <v>500</v>
      </c>
      <c r="I65" s="212">
        <v>0.5</v>
      </c>
      <c r="J65" s="614" t="s">
        <v>605</v>
      </c>
      <c r="K65" s="615"/>
      <c r="L65" s="211">
        <v>1378</v>
      </c>
      <c r="M65" s="212">
        <v>0.5</v>
      </c>
      <c r="N65" s="614" t="s">
        <v>606</v>
      </c>
      <c r="O65" s="615"/>
      <c r="P65" s="211"/>
      <c r="Q65" s="212"/>
      <c r="R65" s="614"/>
      <c r="S65" s="615"/>
    </row>
    <row r="66" spans="2:3" ht="33.75" customHeight="1" thickBot="1">
      <c r="B66" s="183"/>
      <c r="C66" s="183"/>
    </row>
    <row r="67" spans="2:19" ht="37.5" customHeight="1" thickBot="1">
      <c r="B67" s="183"/>
      <c r="C67" s="183"/>
      <c r="D67" s="558" t="s">
        <v>548</v>
      </c>
      <c r="E67" s="559"/>
      <c r="F67" s="559"/>
      <c r="G67" s="560"/>
      <c r="H67" s="559" t="s">
        <v>549</v>
      </c>
      <c r="I67" s="559"/>
      <c r="J67" s="559"/>
      <c r="K67" s="560"/>
      <c r="L67" s="559" t="s">
        <v>549</v>
      </c>
      <c r="M67" s="559"/>
      <c r="N67" s="559"/>
      <c r="O67" s="560"/>
      <c r="P67" s="559" t="s">
        <v>549</v>
      </c>
      <c r="Q67" s="559"/>
      <c r="R67" s="559"/>
      <c r="S67" s="560"/>
    </row>
    <row r="68" spans="2:19" ht="37.5" customHeight="1">
      <c r="B68" s="561" t="s">
        <v>607</v>
      </c>
      <c r="C68" s="561" t="s">
        <v>608</v>
      </c>
      <c r="D68" s="222" t="s">
        <v>609</v>
      </c>
      <c r="E68" s="207" t="s">
        <v>610</v>
      </c>
      <c r="F68" s="599" t="s">
        <v>611</v>
      </c>
      <c r="G68" s="607"/>
      <c r="H68" s="222" t="s">
        <v>609</v>
      </c>
      <c r="I68" s="207" t="s">
        <v>610</v>
      </c>
      <c r="J68" s="599" t="s">
        <v>611</v>
      </c>
      <c r="K68" s="607"/>
      <c r="L68" s="222" t="s">
        <v>609</v>
      </c>
      <c r="M68" s="207" t="s">
        <v>610</v>
      </c>
      <c r="N68" s="599" t="s">
        <v>611</v>
      </c>
      <c r="O68" s="607"/>
      <c r="P68" s="222" t="s">
        <v>609</v>
      </c>
      <c r="Q68" s="207" t="s">
        <v>610</v>
      </c>
      <c r="R68" s="599" t="s">
        <v>611</v>
      </c>
      <c r="S68" s="607"/>
    </row>
    <row r="69" spans="2:19" ht="44.25" customHeight="1">
      <c r="B69" s="562"/>
      <c r="C69" s="563"/>
      <c r="D69" s="223"/>
      <c r="E69" s="224"/>
      <c r="F69" s="621"/>
      <c r="G69" s="622"/>
      <c r="H69" s="225"/>
      <c r="I69" s="226"/>
      <c r="J69" s="623"/>
      <c r="K69" s="624"/>
      <c r="L69" s="225"/>
      <c r="M69" s="226"/>
      <c r="N69" s="623"/>
      <c r="O69" s="624"/>
      <c r="P69" s="225"/>
      <c r="Q69" s="226"/>
      <c r="R69" s="623"/>
      <c r="S69" s="624"/>
    </row>
    <row r="70" spans="2:19" ht="36.75" customHeight="1">
      <c r="B70" s="562"/>
      <c r="C70" s="561" t="s">
        <v>612</v>
      </c>
      <c r="D70" s="193" t="s">
        <v>546</v>
      </c>
      <c r="E70" s="383" t="s">
        <v>613</v>
      </c>
      <c r="F70" s="597" t="s">
        <v>614</v>
      </c>
      <c r="G70" s="598"/>
      <c r="H70" s="193" t="s">
        <v>546</v>
      </c>
      <c r="I70" s="383" t="s">
        <v>613</v>
      </c>
      <c r="J70" s="597" t="s">
        <v>614</v>
      </c>
      <c r="K70" s="598"/>
      <c r="L70" s="193" t="s">
        <v>546</v>
      </c>
      <c r="M70" s="383" t="s">
        <v>613</v>
      </c>
      <c r="N70" s="597" t="s">
        <v>614</v>
      </c>
      <c r="O70" s="598"/>
      <c r="P70" s="193" t="s">
        <v>546</v>
      </c>
      <c r="Q70" s="383" t="s">
        <v>613</v>
      </c>
      <c r="R70" s="597" t="s">
        <v>614</v>
      </c>
      <c r="S70" s="598"/>
    </row>
    <row r="71" spans="2:19" ht="30" customHeight="1">
      <c r="B71" s="562"/>
      <c r="C71" s="562"/>
      <c r="D71" s="196"/>
      <c r="E71" s="224"/>
      <c r="F71" s="618"/>
      <c r="G71" s="625"/>
      <c r="H71" s="198"/>
      <c r="I71" s="226"/>
      <c r="J71" s="610"/>
      <c r="K71" s="611"/>
      <c r="L71" s="198"/>
      <c r="M71" s="226"/>
      <c r="N71" s="610"/>
      <c r="O71" s="611"/>
      <c r="P71" s="198"/>
      <c r="Q71" s="226"/>
      <c r="R71" s="610"/>
      <c r="S71" s="611"/>
    </row>
    <row r="72" spans="2:19" ht="30" customHeight="1" outlineLevel="1">
      <c r="B72" s="562"/>
      <c r="C72" s="562"/>
      <c r="D72" s="196"/>
      <c r="E72" s="224"/>
      <c r="F72" s="618"/>
      <c r="G72" s="625"/>
      <c r="H72" s="198"/>
      <c r="I72" s="226"/>
      <c r="J72" s="610"/>
      <c r="K72" s="611"/>
      <c r="L72" s="198"/>
      <c r="M72" s="226"/>
      <c r="N72" s="610"/>
      <c r="O72" s="611"/>
      <c r="P72" s="198"/>
      <c r="Q72" s="226"/>
      <c r="R72" s="610"/>
      <c r="S72" s="611"/>
    </row>
    <row r="73" spans="2:19" ht="30" customHeight="1" outlineLevel="1">
      <c r="B73" s="562"/>
      <c r="C73" s="562"/>
      <c r="D73" s="196"/>
      <c r="E73" s="224"/>
      <c r="F73" s="618"/>
      <c r="G73" s="625"/>
      <c r="H73" s="198"/>
      <c r="I73" s="226"/>
      <c r="J73" s="610"/>
      <c r="K73" s="611"/>
      <c r="L73" s="198"/>
      <c r="M73" s="226"/>
      <c r="N73" s="610"/>
      <c r="O73" s="611"/>
      <c r="P73" s="198"/>
      <c r="Q73" s="226"/>
      <c r="R73" s="610"/>
      <c r="S73" s="611"/>
    </row>
    <row r="74" spans="2:19" ht="30" customHeight="1" outlineLevel="1">
      <c r="B74" s="562"/>
      <c r="C74" s="562"/>
      <c r="D74" s="196"/>
      <c r="E74" s="224"/>
      <c r="F74" s="618"/>
      <c r="G74" s="625"/>
      <c r="H74" s="198"/>
      <c r="I74" s="226"/>
      <c r="J74" s="610"/>
      <c r="K74" s="611"/>
      <c r="L74" s="198"/>
      <c r="M74" s="226"/>
      <c r="N74" s="610"/>
      <c r="O74" s="611"/>
      <c r="P74" s="198"/>
      <c r="Q74" s="226"/>
      <c r="R74" s="610"/>
      <c r="S74" s="611"/>
    </row>
    <row r="75" spans="2:19" ht="30" customHeight="1" outlineLevel="1">
      <c r="B75" s="562"/>
      <c r="C75" s="562"/>
      <c r="D75" s="196"/>
      <c r="E75" s="224"/>
      <c r="F75" s="618"/>
      <c r="G75" s="625"/>
      <c r="H75" s="198"/>
      <c r="I75" s="226"/>
      <c r="J75" s="610"/>
      <c r="K75" s="611"/>
      <c r="L75" s="198"/>
      <c r="M75" s="226"/>
      <c r="N75" s="610"/>
      <c r="O75" s="611"/>
      <c r="P75" s="198"/>
      <c r="Q75" s="226"/>
      <c r="R75" s="610"/>
      <c r="S75" s="611"/>
    </row>
    <row r="76" spans="2:19" ht="30" customHeight="1" outlineLevel="1">
      <c r="B76" s="563"/>
      <c r="C76" s="563"/>
      <c r="D76" s="196"/>
      <c r="E76" s="224"/>
      <c r="F76" s="618"/>
      <c r="G76" s="625"/>
      <c r="H76" s="198"/>
      <c r="I76" s="226"/>
      <c r="J76" s="610"/>
      <c r="K76" s="611"/>
      <c r="L76" s="198"/>
      <c r="M76" s="226"/>
      <c r="N76" s="610"/>
      <c r="O76" s="611"/>
      <c r="P76" s="198"/>
      <c r="Q76" s="226"/>
      <c r="R76" s="610"/>
      <c r="S76" s="611"/>
    </row>
    <row r="77" spans="2:19" ht="35.25" customHeight="1">
      <c r="B77" s="583" t="s">
        <v>615</v>
      </c>
      <c r="C77" s="626" t="s">
        <v>616</v>
      </c>
      <c r="D77" s="385" t="s">
        <v>617</v>
      </c>
      <c r="E77" s="597" t="s">
        <v>589</v>
      </c>
      <c r="F77" s="627"/>
      <c r="G77" s="194" t="s">
        <v>546</v>
      </c>
      <c r="H77" s="385" t="s">
        <v>617</v>
      </c>
      <c r="I77" s="597" t="s">
        <v>589</v>
      </c>
      <c r="J77" s="627"/>
      <c r="K77" s="194" t="s">
        <v>546</v>
      </c>
      <c r="L77" s="385" t="s">
        <v>617</v>
      </c>
      <c r="M77" s="597" t="s">
        <v>589</v>
      </c>
      <c r="N77" s="627"/>
      <c r="O77" s="194" t="s">
        <v>546</v>
      </c>
      <c r="P77" s="385" t="s">
        <v>617</v>
      </c>
      <c r="Q77" s="597" t="s">
        <v>589</v>
      </c>
      <c r="R77" s="627"/>
      <c r="S77" s="194" t="s">
        <v>546</v>
      </c>
    </row>
    <row r="78" spans="2:19" ht="35.25" customHeight="1">
      <c r="B78" s="584"/>
      <c r="C78" s="626"/>
      <c r="D78" s="386"/>
      <c r="E78" s="628"/>
      <c r="F78" s="629"/>
      <c r="G78" s="227"/>
      <c r="H78" s="387"/>
      <c r="I78" s="630"/>
      <c r="J78" s="631"/>
      <c r="K78" s="228"/>
      <c r="L78" s="387"/>
      <c r="M78" s="630"/>
      <c r="N78" s="631"/>
      <c r="O78" s="228"/>
      <c r="P78" s="387"/>
      <c r="Q78" s="630"/>
      <c r="R78" s="631"/>
      <c r="S78" s="228"/>
    </row>
    <row r="79" spans="2:19" ht="35.25" customHeight="1" outlineLevel="1">
      <c r="B79" s="584"/>
      <c r="C79" s="626"/>
      <c r="D79" s="386"/>
      <c r="E79" s="628"/>
      <c r="F79" s="629"/>
      <c r="G79" s="227"/>
      <c r="H79" s="387"/>
      <c r="I79" s="630"/>
      <c r="J79" s="631"/>
      <c r="K79" s="228"/>
      <c r="L79" s="387"/>
      <c r="M79" s="630"/>
      <c r="N79" s="631"/>
      <c r="O79" s="228"/>
      <c r="P79" s="387"/>
      <c r="Q79" s="630"/>
      <c r="R79" s="631"/>
      <c r="S79" s="228"/>
    </row>
    <row r="80" spans="2:19" ht="35.25" customHeight="1" outlineLevel="1">
      <c r="B80" s="584"/>
      <c r="C80" s="626"/>
      <c r="D80" s="386"/>
      <c r="E80" s="628"/>
      <c r="F80" s="629"/>
      <c r="G80" s="227"/>
      <c r="H80" s="387"/>
      <c r="I80" s="630"/>
      <c r="J80" s="631"/>
      <c r="K80" s="228"/>
      <c r="L80" s="387"/>
      <c r="M80" s="630"/>
      <c r="N80" s="631"/>
      <c r="O80" s="228"/>
      <c r="P80" s="387"/>
      <c r="Q80" s="630"/>
      <c r="R80" s="631"/>
      <c r="S80" s="228"/>
    </row>
    <row r="81" spans="2:19" ht="35.25" customHeight="1" outlineLevel="1">
      <c r="B81" s="584"/>
      <c r="C81" s="626"/>
      <c r="D81" s="386"/>
      <c r="E81" s="628"/>
      <c r="F81" s="629"/>
      <c r="G81" s="227"/>
      <c r="H81" s="387"/>
      <c r="I81" s="630"/>
      <c r="J81" s="631"/>
      <c r="K81" s="228"/>
      <c r="L81" s="387"/>
      <c r="M81" s="630"/>
      <c r="N81" s="631"/>
      <c r="O81" s="228"/>
      <c r="P81" s="387"/>
      <c r="Q81" s="630"/>
      <c r="R81" s="631"/>
      <c r="S81" s="228"/>
    </row>
    <row r="82" spans="2:19" ht="35.25" customHeight="1" outlineLevel="1">
      <c r="B82" s="584"/>
      <c r="C82" s="626"/>
      <c r="D82" s="386"/>
      <c r="E82" s="628"/>
      <c r="F82" s="629"/>
      <c r="G82" s="227"/>
      <c r="H82" s="387"/>
      <c r="I82" s="630"/>
      <c r="J82" s="631"/>
      <c r="K82" s="228"/>
      <c r="L82" s="387"/>
      <c r="M82" s="630"/>
      <c r="N82" s="631"/>
      <c r="O82" s="228"/>
      <c r="P82" s="387"/>
      <c r="Q82" s="630"/>
      <c r="R82" s="631"/>
      <c r="S82" s="228"/>
    </row>
    <row r="83" spans="2:19" ht="33" customHeight="1" outlineLevel="1">
      <c r="B83" s="585"/>
      <c r="C83" s="626"/>
      <c r="D83" s="386"/>
      <c r="E83" s="628"/>
      <c r="F83" s="629"/>
      <c r="G83" s="227"/>
      <c r="H83" s="387"/>
      <c r="I83" s="630"/>
      <c r="J83" s="631"/>
      <c r="K83" s="228"/>
      <c r="L83" s="387"/>
      <c r="M83" s="630"/>
      <c r="N83" s="631"/>
      <c r="O83" s="228"/>
      <c r="P83" s="387"/>
      <c r="Q83" s="630"/>
      <c r="R83" s="631"/>
      <c r="S83" s="228"/>
    </row>
    <row r="84" spans="2:4" ht="31.5" customHeight="1" thickBot="1">
      <c r="B84" s="183"/>
      <c r="C84" s="229"/>
      <c r="D84" s="206"/>
    </row>
    <row r="85" spans="2:19" ht="30.75" customHeight="1" thickBot="1">
      <c r="B85" s="183"/>
      <c r="C85" s="183"/>
      <c r="D85" s="558" t="s">
        <v>548</v>
      </c>
      <c r="E85" s="559"/>
      <c r="F85" s="559"/>
      <c r="G85" s="560"/>
      <c r="H85" s="642" t="s">
        <v>548</v>
      </c>
      <c r="I85" s="633"/>
      <c r="J85" s="633"/>
      <c r="K85" s="634"/>
      <c r="L85" s="642" t="s">
        <v>548</v>
      </c>
      <c r="M85" s="633"/>
      <c r="N85" s="633"/>
      <c r="O85" s="643"/>
      <c r="P85" s="632" t="s">
        <v>548</v>
      </c>
      <c r="Q85" s="633"/>
      <c r="R85" s="633"/>
      <c r="S85" s="634"/>
    </row>
    <row r="86" spans="2:19" ht="30.75" customHeight="1">
      <c r="B86" s="561" t="s">
        <v>618</v>
      </c>
      <c r="C86" s="561" t="s">
        <v>619</v>
      </c>
      <c r="D86" s="599" t="s">
        <v>620</v>
      </c>
      <c r="E86" s="600"/>
      <c r="F86" s="207" t="s">
        <v>546</v>
      </c>
      <c r="G86" s="230" t="s">
        <v>589</v>
      </c>
      <c r="H86" s="635" t="s">
        <v>620</v>
      </c>
      <c r="I86" s="600"/>
      <c r="J86" s="207" t="s">
        <v>546</v>
      </c>
      <c r="K86" s="230" t="s">
        <v>589</v>
      </c>
      <c r="L86" s="635" t="s">
        <v>620</v>
      </c>
      <c r="M86" s="600"/>
      <c r="N86" s="207" t="s">
        <v>546</v>
      </c>
      <c r="O86" s="230" t="s">
        <v>589</v>
      </c>
      <c r="P86" s="635" t="s">
        <v>620</v>
      </c>
      <c r="Q86" s="600"/>
      <c r="R86" s="207" t="s">
        <v>546</v>
      </c>
      <c r="S86" s="230" t="s">
        <v>589</v>
      </c>
    </row>
    <row r="87" spans="2:19" ht="29.25" customHeight="1">
      <c r="B87" s="563"/>
      <c r="C87" s="563"/>
      <c r="D87" s="618"/>
      <c r="E87" s="636"/>
      <c r="F87" s="223"/>
      <c r="G87" s="231"/>
      <c r="H87" s="382"/>
      <c r="I87" s="381"/>
      <c r="J87" s="225"/>
      <c r="K87" s="232"/>
      <c r="L87" s="382"/>
      <c r="M87" s="381"/>
      <c r="N87" s="225"/>
      <c r="O87" s="232"/>
      <c r="P87" s="382"/>
      <c r="Q87" s="381"/>
      <c r="R87" s="225"/>
      <c r="S87" s="232"/>
    </row>
    <row r="88" spans="2:19" ht="45" customHeight="1">
      <c r="B88" s="637" t="s">
        <v>621</v>
      </c>
      <c r="C88" s="583" t="s">
        <v>622</v>
      </c>
      <c r="D88" s="193" t="s">
        <v>623</v>
      </c>
      <c r="E88" s="193" t="s">
        <v>624</v>
      </c>
      <c r="F88" s="385" t="s">
        <v>625</v>
      </c>
      <c r="G88" s="194" t="s">
        <v>626</v>
      </c>
      <c r="H88" s="193" t="s">
        <v>623</v>
      </c>
      <c r="I88" s="193" t="s">
        <v>624</v>
      </c>
      <c r="J88" s="385" t="s">
        <v>625</v>
      </c>
      <c r="K88" s="194" t="s">
        <v>626</v>
      </c>
      <c r="L88" s="193" t="s">
        <v>623</v>
      </c>
      <c r="M88" s="193" t="s">
        <v>624</v>
      </c>
      <c r="N88" s="385" t="s">
        <v>625</v>
      </c>
      <c r="O88" s="194" t="s">
        <v>626</v>
      </c>
      <c r="P88" s="193" t="s">
        <v>623</v>
      </c>
      <c r="Q88" s="193" t="s">
        <v>624</v>
      </c>
      <c r="R88" s="385" t="s">
        <v>625</v>
      </c>
      <c r="S88" s="194" t="s">
        <v>626</v>
      </c>
    </row>
    <row r="89" spans="2:19" ht="29.25" customHeight="1">
      <c r="B89" s="637"/>
      <c r="C89" s="584"/>
      <c r="D89" s="638"/>
      <c r="E89" s="640"/>
      <c r="F89" s="638"/>
      <c r="G89" s="646"/>
      <c r="H89" s="648"/>
      <c r="I89" s="648"/>
      <c r="J89" s="648"/>
      <c r="K89" s="644"/>
      <c r="L89" s="648"/>
      <c r="M89" s="648"/>
      <c r="N89" s="648"/>
      <c r="O89" s="644"/>
      <c r="P89" s="648"/>
      <c r="Q89" s="648"/>
      <c r="R89" s="648"/>
      <c r="S89" s="644"/>
    </row>
    <row r="90" spans="2:19" ht="29.25" customHeight="1">
      <c r="B90" s="637"/>
      <c r="C90" s="584"/>
      <c r="D90" s="639"/>
      <c r="E90" s="641"/>
      <c r="F90" s="639"/>
      <c r="G90" s="647"/>
      <c r="H90" s="649"/>
      <c r="I90" s="649"/>
      <c r="J90" s="649"/>
      <c r="K90" s="645"/>
      <c r="L90" s="649"/>
      <c r="M90" s="649"/>
      <c r="N90" s="649"/>
      <c r="O90" s="645"/>
      <c r="P90" s="649"/>
      <c r="Q90" s="649"/>
      <c r="R90" s="649"/>
      <c r="S90" s="645"/>
    </row>
    <row r="91" spans="2:19" ht="36" outlineLevel="1">
      <c r="B91" s="637"/>
      <c r="C91" s="584"/>
      <c r="D91" s="193" t="s">
        <v>623</v>
      </c>
      <c r="E91" s="193" t="s">
        <v>624</v>
      </c>
      <c r="F91" s="385" t="s">
        <v>625</v>
      </c>
      <c r="G91" s="194" t="s">
        <v>626</v>
      </c>
      <c r="H91" s="193" t="s">
        <v>623</v>
      </c>
      <c r="I91" s="193" t="s">
        <v>624</v>
      </c>
      <c r="J91" s="385" t="s">
        <v>625</v>
      </c>
      <c r="K91" s="194" t="s">
        <v>626</v>
      </c>
      <c r="L91" s="193" t="s">
        <v>623</v>
      </c>
      <c r="M91" s="193" t="s">
        <v>624</v>
      </c>
      <c r="N91" s="385" t="s">
        <v>625</v>
      </c>
      <c r="O91" s="194" t="s">
        <v>626</v>
      </c>
      <c r="P91" s="193" t="s">
        <v>623</v>
      </c>
      <c r="Q91" s="193" t="s">
        <v>624</v>
      </c>
      <c r="R91" s="385" t="s">
        <v>625</v>
      </c>
      <c r="S91" s="194" t="s">
        <v>626</v>
      </c>
    </row>
    <row r="92" spans="2:19" ht="29.25" customHeight="1" outlineLevel="1">
      <c r="B92" s="637"/>
      <c r="C92" s="584"/>
      <c r="D92" s="638"/>
      <c r="E92" s="640"/>
      <c r="F92" s="638"/>
      <c r="G92" s="646"/>
      <c r="H92" s="648"/>
      <c r="I92" s="648"/>
      <c r="J92" s="648"/>
      <c r="K92" s="644"/>
      <c r="L92" s="648"/>
      <c r="M92" s="648"/>
      <c r="N92" s="648"/>
      <c r="O92" s="644"/>
      <c r="P92" s="648"/>
      <c r="Q92" s="648"/>
      <c r="R92" s="648"/>
      <c r="S92" s="644"/>
    </row>
    <row r="93" spans="2:19" ht="29.25" customHeight="1" outlineLevel="1">
      <c r="B93" s="637"/>
      <c r="C93" s="584"/>
      <c r="D93" s="639"/>
      <c r="E93" s="641"/>
      <c r="F93" s="639"/>
      <c r="G93" s="647"/>
      <c r="H93" s="649"/>
      <c r="I93" s="649"/>
      <c r="J93" s="649"/>
      <c r="K93" s="645"/>
      <c r="L93" s="649"/>
      <c r="M93" s="649"/>
      <c r="N93" s="649"/>
      <c r="O93" s="645"/>
      <c r="P93" s="649"/>
      <c r="Q93" s="649"/>
      <c r="R93" s="649"/>
      <c r="S93" s="645"/>
    </row>
    <row r="94" spans="2:19" ht="36" outlineLevel="1">
      <c r="B94" s="637"/>
      <c r="C94" s="584"/>
      <c r="D94" s="193" t="s">
        <v>623</v>
      </c>
      <c r="E94" s="193" t="s">
        <v>624</v>
      </c>
      <c r="F94" s="385" t="s">
        <v>625</v>
      </c>
      <c r="G94" s="194" t="s">
        <v>626</v>
      </c>
      <c r="H94" s="193" t="s">
        <v>623</v>
      </c>
      <c r="I94" s="193" t="s">
        <v>624</v>
      </c>
      <c r="J94" s="385" t="s">
        <v>625</v>
      </c>
      <c r="K94" s="194" t="s">
        <v>626</v>
      </c>
      <c r="L94" s="193" t="s">
        <v>623</v>
      </c>
      <c r="M94" s="193" t="s">
        <v>624</v>
      </c>
      <c r="N94" s="385" t="s">
        <v>625</v>
      </c>
      <c r="O94" s="194" t="s">
        <v>626</v>
      </c>
      <c r="P94" s="193" t="s">
        <v>623</v>
      </c>
      <c r="Q94" s="193" t="s">
        <v>624</v>
      </c>
      <c r="R94" s="385" t="s">
        <v>625</v>
      </c>
      <c r="S94" s="194" t="s">
        <v>626</v>
      </c>
    </row>
    <row r="95" spans="2:19" ht="29.25" customHeight="1" outlineLevel="1">
      <c r="B95" s="637"/>
      <c r="C95" s="584"/>
      <c r="D95" s="638"/>
      <c r="E95" s="640"/>
      <c r="F95" s="638"/>
      <c r="G95" s="646"/>
      <c r="H95" s="648"/>
      <c r="I95" s="648"/>
      <c r="J95" s="648"/>
      <c r="K95" s="644"/>
      <c r="L95" s="648"/>
      <c r="M95" s="648"/>
      <c r="N95" s="648"/>
      <c r="O95" s="644"/>
      <c r="P95" s="648"/>
      <c r="Q95" s="648"/>
      <c r="R95" s="648"/>
      <c r="S95" s="644"/>
    </row>
    <row r="96" spans="2:19" ht="29.25" customHeight="1" outlineLevel="1">
      <c r="B96" s="637"/>
      <c r="C96" s="584"/>
      <c r="D96" s="639"/>
      <c r="E96" s="641"/>
      <c r="F96" s="639"/>
      <c r="G96" s="647"/>
      <c r="H96" s="649"/>
      <c r="I96" s="649"/>
      <c r="J96" s="649"/>
      <c r="K96" s="645"/>
      <c r="L96" s="649"/>
      <c r="M96" s="649"/>
      <c r="N96" s="649"/>
      <c r="O96" s="645"/>
      <c r="P96" s="649"/>
      <c r="Q96" s="649"/>
      <c r="R96" s="649"/>
      <c r="S96" s="645"/>
    </row>
    <row r="97" spans="2:19" ht="36" outlineLevel="1">
      <c r="B97" s="637"/>
      <c r="C97" s="584"/>
      <c r="D97" s="193" t="s">
        <v>623</v>
      </c>
      <c r="E97" s="193" t="s">
        <v>624</v>
      </c>
      <c r="F97" s="385" t="s">
        <v>625</v>
      </c>
      <c r="G97" s="194" t="s">
        <v>626</v>
      </c>
      <c r="H97" s="193" t="s">
        <v>623</v>
      </c>
      <c r="I97" s="193" t="s">
        <v>624</v>
      </c>
      <c r="J97" s="385" t="s">
        <v>625</v>
      </c>
      <c r="K97" s="194" t="s">
        <v>626</v>
      </c>
      <c r="L97" s="193" t="s">
        <v>623</v>
      </c>
      <c r="M97" s="193" t="s">
        <v>624</v>
      </c>
      <c r="N97" s="385" t="s">
        <v>625</v>
      </c>
      <c r="O97" s="194" t="s">
        <v>626</v>
      </c>
      <c r="P97" s="193" t="s">
        <v>623</v>
      </c>
      <c r="Q97" s="193" t="s">
        <v>624</v>
      </c>
      <c r="R97" s="385" t="s">
        <v>625</v>
      </c>
      <c r="S97" s="194" t="s">
        <v>626</v>
      </c>
    </row>
    <row r="98" spans="2:19" ht="29.25" customHeight="1" outlineLevel="1">
      <c r="B98" s="637"/>
      <c r="C98" s="584"/>
      <c r="D98" s="638"/>
      <c r="E98" s="640"/>
      <c r="F98" s="638"/>
      <c r="G98" s="646"/>
      <c r="H98" s="648"/>
      <c r="I98" s="648"/>
      <c r="J98" s="648"/>
      <c r="K98" s="644"/>
      <c r="L98" s="648"/>
      <c r="M98" s="648"/>
      <c r="N98" s="648"/>
      <c r="O98" s="644"/>
      <c r="P98" s="648"/>
      <c r="Q98" s="648"/>
      <c r="R98" s="648"/>
      <c r="S98" s="644"/>
    </row>
    <row r="99" spans="2:19" ht="29.25" customHeight="1" outlineLevel="1">
      <c r="B99" s="637"/>
      <c r="C99" s="585"/>
      <c r="D99" s="639"/>
      <c r="E99" s="641"/>
      <c r="F99" s="639"/>
      <c r="G99" s="647"/>
      <c r="H99" s="649"/>
      <c r="I99" s="649"/>
      <c r="J99" s="649"/>
      <c r="K99" s="645"/>
      <c r="L99" s="649"/>
      <c r="M99" s="649"/>
      <c r="N99" s="649"/>
      <c r="O99" s="645"/>
      <c r="P99" s="649"/>
      <c r="Q99" s="649"/>
      <c r="R99" s="649"/>
      <c r="S99" s="645"/>
    </row>
    <row r="100" spans="2:3" ht="15.75" thickBot="1">
      <c r="B100" s="183"/>
      <c r="C100" s="183"/>
    </row>
    <row r="101" spans="2:19" ht="15.75" thickBot="1">
      <c r="B101" s="183"/>
      <c r="C101" s="183"/>
      <c r="D101" s="558" t="s">
        <v>548</v>
      </c>
      <c r="E101" s="559"/>
      <c r="F101" s="559"/>
      <c r="G101" s="560"/>
      <c r="H101" s="642" t="s">
        <v>627</v>
      </c>
      <c r="I101" s="633"/>
      <c r="J101" s="633"/>
      <c r="K101" s="634"/>
      <c r="L101" s="642" t="s">
        <v>550</v>
      </c>
      <c r="M101" s="633"/>
      <c r="N101" s="633"/>
      <c r="O101" s="634"/>
      <c r="P101" s="642" t="s">
        <v>551</v>
      </c>
      <c r="Q101" s="633"/>
      <c r="R101" s="633"/>
      <c r="S101" s="634"/>
    </row>
    <row r="102" spans="2:19" ht="33.75" customHeight="1">
      <c r="B102" s="650" t="s">
        <v>628</v>
      </c>
      <c r="C102" s="561" t="s">
        <v>629</v>
      </c>
      <c r="D102" s="380" t="s">
        <v>630</v>
      </c>
      <c r="E102" s="233" t="s">
        <v>631</v>
      </c>
      <c r="F102" s="599" t="s">
        <v>632</v>
      </c>
      <c r="G102" s="607"/>
      <c r="H102" s="380" t="s">
        <v>630</v>
      </c>
      <c r="I102" s="233" t="s">
        <v>631</v>
      </c>
      <c r="J102" s="599" t="s">
        <v>632</v>
      </c>
      <c r="K102" s="607"/>
      <c r="L102" s="380" t="s">
        <v>630</v>
      </c>
      <c r="M102" s="233" t="s">
        <v>631</v>
      </c>
      <c r="N102" s="599" t="s">
        <v>632</v>
      </c>
      <c r="O102" s="607"/>
      <c r="P102" s="380" t="s">
        <v>630</v>
      </c>
      <c r="Q102" s="233" t="s">
        <v>631</v>
      </c>
      <c r="R102" s="599" t="s">
        <v>632</v>
      </c>
      <c r="S102" s="607"/>
    </row>
    <row r="103" spans="2:19" ht="30" customHeight="1">
      <c r="B103" s="651"/>
      <c r="C103" s="563"/>
      <c r="D103" s="234">
        <v>920</v>
      </c>
      <c r="E103" s="235">
        <v>0</v>
      </c>
      <c r="F103" s="618" t="s">
        <v>633</v>
      </c>
      <c r="G103" s="625"/>
      <c r="H103" s="236">
        <v>750</v>
      </c>
      <c r="I103" s="237">
        <v>0.25</v>
      </c>
      <c r="J103" s="653" t="s">
        <v>634</v>
      </c>
      <c r="K103" s="654"/>
      <c r="L103" s="236">
        <v>100</v>
      </c>
      <c r="M103" s="237">
        <v>0</v>
      </c>
      <c r="N103" s="653" t="s">
        <v>633</v>
      </c>
      <c r="O103" s="654"/>
      <c r="P103" s="236"/>
      <c r="Q103" s="237"/>
      <c r="R103" s="653"/>
      <c r="S103" s="654"/>
    </row>
    <row r="104" spans="2:19" ht="32.25" customHeight="1">
      <c r="B104" s="651"/>
      <c r="C104" s="650" t="s">
        <v>635</v>
      </c>
      <c r="D104" s="238" t="s">
        <v>630</v>
      </c>
      <c r="E104" s="193" t="s">
        <v>631</v>
      </c>
      <c r="F104" s="193" t="s">
        <v>636</v>
      </c>
      <c r="G104" s="379" t="s">
        <v>637</v>
      </c>
      <c r="H104" s="238" t="s">
        <v>630</v>
      </c>
      <c r="I104" s="193" t="s">
        <v>631</v>
      </c>
      <c r="J104" s="193" t="s">
        <v>636</v>
      </c>
      <c r="K104" s="379" t="s">
        <v>637</v>
      </c>
      <c r="L104" s="238" t="s">
        <v>630</v>
      </c>
      <c r="M104" s="193" t="s">
        <v>631</v>
      </c>
      <c r="N104" s="193" t="s">
        <v>636</v>
      </c>
      <c r="O104" s="379" t="s">
        <v>637</v>
      </c>
      <c r="P104" s="238" t="s">
        <v>630</v>
      </c>
      <c r="Q104" s="193" t="s">
        <v>631</v>
      </c>
      <c r="R104" s="193" t="s">
        <v>636</v>
      </c>
      <c r="S104" s="379" t="s">
        <v>637</v>
      </c>
    </row>
    <row r="105" spans="2:19" ht="27.75" customHeight="1">
      <c r="B105" s="651"/>
      <c r="C105" s="651"/>
      <c r="D105" s="234">
        <v>920</v>
      </c>
      <c r="E105" s="210">
        <v>0</v>
      </c>
      <c r="F105" s="224" t="s">
        <v>638</v>
      </c>
      <c r="G105" s="231" t="s">
        <v>639</v>
      </c>
      <c r="H105" s="236">
        <v>750</v>
      </c>
      <c r="I105" s="212">
        <v>0.25</v>
      </c>
      <c r="J105" s="226" t="s">
        <v>640</v>
      </c>
      <c r="K105" s="232" t="s">
        <v>639</v>
      </c>
      <c r="L105" s="236">
        <v>100</v>
      </c>
      <c r="M105" s="212">
        <v>0</v>
      </c>
      <c r="N105" s="226" t="s">
        <v>638</v>
      </c>
      <c r="O105" s="232" t="s">
        <v>639</v>
      </c>
      <c r="P105" s="236"/>
      <c r="Q105" s="212"/>
      <c r="R105" s="226"/>
      <c r="S105" s="232"/>
    </row>
    <row r="106" spans="2:19" ht="27.75" customHeight="1" outlineLevel="1">
      <c r="B106" s="651"/>
      <c r="C106" s="651"/>
      <c r="D106" s="238" t="s">
        <v>630</v>
      </c>
      <c r="E106" s="193" t="s">
        <v>631</v>
      </c>
      <c r="F106" s="193" t="s">
        <v>636</v>
      </c>
      <c r="G106" s="379" t="s">
        <v>637</v>
      </c>
      <c r="H106" s="238" t="s">
        <v>630</v>
      </c>
      <c r="I106" s="193" t="s">
        <v>631</v>
      </c>
      <c r="J106" s="193" t="s">
        <v>636</v>
      </c>
      <c r="K106" s="379" t="s">
        <v>637</v>
      </c>
      <c r="L106" s="238" t="s">
        <v>630</v>
      </c>
      <c r="M106" s="193" t="s">
        <v>631</v>
      </c>
      <c r="N106" s="193" t="s">
        <v>636</v>
      </c>
      <c r="O106" s="379" t="s">
        <v>637</v>
      </c>
      <c r="P106" s="238" t="s">
        <v>630</v>
      </c>
      <c r="Q106" s="193" t="s">
        <v>631</v>
      </c>
      <c r="R106" s="193" t="s">
        <v>636</v>
      </c>
      <c r="S106" s="379" t="s">
        <v>637</v>
      </c>
    </row>
    <row r="107" spans="2:19" ht="27.75" customHeight="1" outlineLevel="1">
      <c r="B107" s="651"/>
      <c r="C107" s="651"/>
      <c r="D107" s="234"/>
      <c r="E107" s="210"/>
      <c r="F107" s="224"/>
      <c r="G107" s="231"/>
      <c r="H107" s="236"/>
      <c r="I107" s="212"/>
      <c r="J107" s="226"/>
      <c r="K107" s="232"/>
      <c r="L107" s="236"/>
      <c r="M107" s="212"/>
      <c r="N107" s="226"/>
      <c r="O107" s="232"/>
      <c r="P107" s="236"/>
      <c r="Q107" s="212"/>
      <c r="R107" s="226"/>
      <c r="S107" s="232"/>
    </row>
    <row r="108" spans="2:19" ht="27.75" customHeight="1" outlineLevel="1">
      <c r="B108" s="651"/>
      <c r="C108" s="651"/>
      <c r="D108" s="238" t="s">
        <v>630</v>
      </c>
      <c r="E108" s="193" t="s">
        <v>631</v>
      </c>
      <c r="F108" s="193" t="s">
        <v>636</v>
      </c>
      <c r="G108" s="379" t="s">
        <v>637</v>
      </c>
      <c r="H108" s="238" t="s">
        <v>630</v>
      </c>
      <c r="I108" s="193" t="s">
        <v>631</v>
      </c>
      <c r="J108" s="193" t="s">
        <v>636</v>
      </c>
      <c r="K108" s="379" t="s">
        <v>637</v>
      </c>
      <c r="L108" s="238" t="s">
        <v>630</v>
      </c>
      <c r="M108" s="193" t="s">
        <v>631</v>
      </c>
      <c r="N108" s="193" t="s">
        <v>636</v>
      </c>
      <c r="O108" s="379" t="s">
        <v>637</v>
      </c>
      <c r="P108" s="238" t="s">
        <v>630</v>
      </c>
      <c r="Q108" s="193" t="s">
        <v>631</v>
      </c>
      <c r="R108" s="193" t="s">
        <v>636</v>
      </c>
      <c r="S108" s="379" t="s">
        <v>637</v>
      </c>
    </row>
    <row r="109" spans="2:19" ht="27.75" customHeight="1" outlineLevel="1">
      <c r="B109" s="651"/>
      <c r="C109" s="651"/>
      <c r="D109" s="234"/>
      <c r="E109" s="210"/>
      <c r="F109" s="224"/>
      <c r="G109" s="231"/>
      <c r="H109" s="236"/>
      <c r="I109" s="212"/>
      <c r="J109" s="226"/>
      <c r="K109" s="232"/>
      <c r="L109" s="236"/>
      <c r="M109" s="212"/>
      <c r="N109" s="226"/>
      <c r="O109" s="232"/>
      <c r="P109" s="236"/>
      <c r="Q109" s="212"/>
      <c r="R109" s="226"/>
      <c r="S109" s="232"/>
    </row>
    <row r="110" spans="2:19" ht="27.75" customHeight="1" outlineLevel="1">
      <c r="B110" s="651"/>
      <c r="C110" s="651"/>
      <c r="D110" s="238" t="s">
        <v>630</v>
      </c>
      <c r="E110" s="193" t="s">
        <v>631</v>
      </c>
      <c r="F110" s="193" t="s">
        <v>636</v>
      </c>
      <c r="G110" s="379" t="s">
        <v>637</v>
      </c>
      <c r="H110" s="238" t="s">
        <v>630</v>
      </c>
      <c r="I110" s="193" t="s">
        <v>631</v>
      </c>
      <c r="J110" s="193" t="s">
        <v>636</v>
      </c>
      <c r="K110" s="379" t="s">
        <v>637</v>
      </c>
      <c r="L110" s="238" t="s">
        <v>630</v>
      </c>
      <c r="M110" s="193" t="s">
        <v>631</v>
      </c>
      <c r="N110" s="193" t="s">
        <v>636</v>
      </c>
      <c r="O110" s="379" t="s">
        <v>637</v>
      </c>
      <c r="P110" s="238" t="s">
        <v>630</v>
      </c>
      <c r="Q110" s="193" t="s">
        <v>631</v>
      </c>
      <c r="R110" s="193" t="s">
        <v>636</v>
      </c>
      <c r="S110" s="379" t="s">
        <v>637</v>
      </c>
    </row>
    <row r="111" spans="2:19" ht="27.75" customHeight="1" outlineLevel="1">
      <c r="B111" s="652"/>
      <c r="C111" s="652"/>
      <c r="D111" s="234"/>
      <c r="E111" s="210"/>
      <c r="F111" s="224"/>
      <c r="G111" s="231"/>
      <c r="H111" s="236"/>
      <c r="I111" s="212"/>
      <c r="J111" s="226"/>
      <c r="K111" s="232"/>
      <c r="L111" s="236"/>
      <c r="M111" s="212"/>
      <c r="N111" s="226"/>
      <c r="O111" s="232"/>
      <c r="P111" s="236"/>
      <c r="Q111" s="212"/>
      <c r="R111" s="226"/>
      <c r="S111" s="232"/>
    </row>
    <row r="112" spans="2:19" ht="26.25" customHeight="1">
      <c r="B112" s="586" t="s">
        <v>641</v>
      </c>
      <c r="C112" s="659" t="s">
        <v>642</v>
      </c>
      <c r="D112" s="239" t="s">
        <v>643</v>
      </c>
      <c r="E112" s="239" t="s">
        <v>644</v>
      </c>
      <c r="F112" s="239" t="s">
        <v>546</v>
      </c>
      <c r="G112" s="240" t="s">
        <v>645</v>
      </c>
      <c r="H112" s="241" t="s">
        <v>643</v>
      </c>
      <c r="I112" s="239" t="s">
        <v>644</v>
      </c>
      <c r="J112" s="239" t="s">
        <v>546</v>
      </c>
      <c r="K112" s="240" t="s">
        <v>645</v>
      </c>
      <c r="L112" s="239" t="s">
        <v>643</v>
      </c>
      <c r="M112" s="239" t="s">
        <v>644</v>
      </c>
      <c r="N112" s="239" t="s">
        <v>546</v>
      </c>
      <c r="O112" s="240" t="s">
        <v>645</v>
      </c>
      <c r="P112" s="239" t="s">
        <v>643</v>
      </c>
      <c r="Q112" s="239" t="s">
        <v>644</v>
      </c>
      <c r="R112" s="239" t="s">
        <v>546</v>
      </c>
      <c r="S112" s="240" t="s">
        <v>645</v>
      </c>
    </row>
    <row r="113" spans="2:19" ht="32.25" customHeight="1">
      <c r="B113" s="587"/>
      <c r="C113" s="660"/>
      <c r="D113" s="209"/>
      <c r="E113" s="209"/>
      <c r="F113" s="209"/>
      <c r="G113" s="209"/>
      <c r="H113" s="387"/>
      <c r="I113" s="211"/>
      <c r="J113" s="211"/>
      <c r="K113" s="228"/>
      <c r="L113" s="211"/>
      <c r="M113" s="211"/>
      <c r="N113" s="211"/>
      <c r="O113" s="228"/>
      <c r="P113" s="211"/>
      <c r="Q113" s="211"/>
      <c r="R113" s="211"/>
      <c r="S113" s="228"/>
    </row>
    <row r="114" spans="2:19" ht="32.25" customHeight="1">
      <c r="B114" s="587"/>
      <c r="C114" s="586" t="s">
        <v>646</v>
      </c>
      <c r="D114" s="193" t="s">
        <v>647</v>
      </c>
      <c r="E114" s="597" t="s">
        <v>648</v>
      </c>
      <c r="F114" s="627"/>
      <c r="G114" s="194" t="s">
        <v>649</v>
      </c>
      <c r="H114" s="193" t="s">
        <v>647</v>
      </c>
      <c r="I114" s="597" t="s">
        <v>648</v>
      </c>
      <c r="J114" s="627"/>
      <c r="K114" s="194" t="s">
        <v>649</v>
      </c>
      <c r="L114" s="193" t="s">
        <v>647</v>
      </c>
      <c r="M114" s="597" t="s">
        <v>648</v>
      </c>
      <c r="N114" s="627"/>
      <c r="O114" s="194" t="s">
        <v>649</v>
      </c>
      <c r="P114" s="193" t="s">
        <v>647</v>
      </c>
      <c r="Q114" s="193" t="s">
        <v>648</v>
      </c>
      <c r="R114" s="597" t="s">
        <v>648</v>
      </c>
      <c r="S114" s="627"/>
    </row>
    <row r="115" spans="2:19" ht="23.25" customHeight="1">
      <c r="B115" s="587"/>
      <c r="C115" s="587"/>
      <c r="D115" s="242"/>
      <c r="E115" s="657"/>
      <c r="F115" s="658"/>
      <c r="G115" s="197"/>
      <c r="H115" s="243"/>
      <c r="I115" s="655"/>
      <c r="J115" s="656"/>
      <c r="K115" s="219"/>
      <c r="L115" s="243"/>
      <c r="M115" s="655"/>
      <c r="N115" s="656"/>
      <c r="O115" s="200"/>
      <c r="P115" s="243"/>
      <c r="Q115" s="198"/>
      <c r="R115" s="655"/>
      <c r="S115" s="656"/>
    </row>
    <row r="116" spans="2:19" ht="23.25" customHeight="1" outlineLevel="1">
      <c r="B116" s="587"/>
      <c r="C116" s="587"/>
      <c r="D116" s="193" t="s">
        <v>647</v>
      </c>
      <c r="E116" s="597" t="s">
        <v>648</v>
      </c>
      <c r="F116" s="627"/>
      <c r="G116" s="194" t="s">
        <v>649</v>
      </c>
      <c r="H116" s="193" t="s">
        <v>647</v>
      </c>
      <c r="I116" s="597" t="s">
        <v>648</v>
      </c>
      <c r="J116" s="627"/>
      <c r="K116" s="194" t="s">
        <v>649</v>
      </c>
      <c r="L116" s="193" t="s">
        <v>647</v>
      </c>
      <c r="M116" s="597" t="s">
        <v>648</v>
      </c>
      <c r="N116" s="627"/>
      <c r="O116" s="194" t="s">
        <v>649</v>
      </c>
      <c r="P116" s="193" t="s">
        <v>647</v>
      </c>
      <c r="Q116" s="193" t="s">
        <v>648</v>
      </c>
      <c r="R116" s="597" t="s">
        <v>648</v>
      </c>
      <c r="S116" s="627"/>
    </row>
    <row r="117" spans="2:19" ht="23.25" customHeight="1" outlineLevel="1">
      <c r="B117" s="587"/>
      <c r="C117" s="587"/>
      <c r="D117" s="242"/>
      <c r="E117" s="657"/>
      <c r="F117" s="658"/>
      <c r="G117" s="197"/>
      <c r="H117" s="243"/>
      <c r="I117" s="655"/>
      <c r="J117" s="656"/>
      <c r="K117" s="200"/>
      <c r="L117" s="243"/>
      <c r="M117" s="655"/>
      <c r="N117" s="656"/>
      <c r="O117" s="200"/>
      <c r="P117" s="243"/>
      <c r="Q117" s="198"/>
      <c r="R117" s="655"/>
      <c r="S117" s="656"/>
    </row>
    <row r="118" spans="2:19" ht="23.25" customHeight="1" outlineLevel="1">
      <c r="B118" s="587"/>
      <c r="C118" s="587"/>
      <c r="D118" s="193" t="s">
        <v>647</v>
      </c>
      <c r="E118" s="597" t="s">
        <v>648</v>
      </c>
      <c r="F118" s="627"/>
      <c r="G118" s="194" t="s">
        <v>649</v>
      </c>
      <c r="H118" s="193" t="s">
        <v>647</v>
      </c>
      <c r="I118" s="597" t="s">
        <v>648</v>
      </c>
      <c r="J118" s="627"/>
      <c r="K118" s="194" t="s">
        <v>649</v>
      </c>
      <c r="L118" s="193" t="s">
        <v>647</v>
      </c>
      <c r="M118" s="597" t="s">
        <v>648</v>
      </c>
      <c r="N118" s="627"/>
      <c r="O118" s="194" t="s">
        <v>649</v>
      </c>
      <c r="P118" s="193" t="s">
        <v>647</v>
      </c>
      <c r="Q118" s="193" t="s">
        <v>648</v>
      </c>
      <c r="R118" s="597" t="s">
        <v>648</v>
      </c>
      <c r="S118" s="627"/>
    </row>
    <row r="119" spans="2:19" ht="23.25" customHeight="1" outlineLevel="1">
      <c r="B119" s="587"/>
      <c r="C119" s="587"/>
      <c r="D119" s="242"/>
      <c r="E119" s="657"/>
      <c r="F119" s="658"/>
      <c r="G119" s="197"/>
      <c r="H119" s="243"/>
      <c r="I119" s="655"/>
      <c r="J119" s="656"/>
      <c r="K119" s="200"/>
      <c r="L119" s="243"/>
      <c r="M119" s="655"/>
      <c r="N119" s="656"/>
      <c r="O119" s="200"/>
      <c r="P119" s="243"/>
      <c r="Q119" s="198"/>
      <c r="R119" s="655"/>
      <c r="S119" s="656"/>
    </row>
    <row r="120" spans="2:19" ht="23.25" customHeight="1" outlineLevel="1">
      <c r="B120" s="587"/>
      <c r="C120" s="587"/>
      <c r="D120" s="193" t="s">
        <v>647</v>
      </c>
      <c r="E120" s="597" t="s">
        <v>648</v>
      </c>
      <c r="F120" s="627"/>
      <c r="G120" s="194" t="s">
        <v>649</v>
      </c>
      <c r="H120" s="193" t="s">
        <v>647</v>
      </c>
      <c r="I120" s="597" t="s">
        <v>648</v>
      </c>
      <c r="J120" s="627"/>
      <c r="K120" s="194" t="s">
        <v>649</v>
      </c>
      <c r="L120" s="193" t="s">
        <v>647</v>
      </c>
      <c r="M120" s="597" t="s">
        <v>648</v>
      </c>
      <c r="N120" s="627"/>
      <c r="O120" s="194" t="s">
        <v>649</v>
      </c>
      <c r="P120" s="193" t="s">
        <v>647</v>
      </c>
      <c r="Q120" s="193" t="s">
        <v>648</v>
      </c>
      <c r="R120" s="597" t="s">
        <v>648</v>
      </c>
      <c r="S120" s="627"/>
    </row>
    <row r="121" spans="2:19" ht="23.25" customHeight="1" outlineLevel="1">
      <c r="B121" s="588"/>
      <c r="C121" s="588"/>
      <c r="D121" s="242"/>
      <c r="E121" s="657"/>
      <c r="F121" s="658"/>
      <c r="G121" s="197"/>
      <c r="H121" s="243"/>
      <c r="I121" s="655"/>
      <c r="J121" s="656"/>
      <c r="K121" s="200"/>
      <c r="L121" s="243"/>
      <c r="M121" s="655"/>
      <c r="N121" s="656"/>
      <c r="O121" s="200"/>
      <c r="P121" s="243"/>
      <c r="Q121" s="198"/>
      <c r="R121" s="655"/>
      <c r="S121" s="656"/>
    </row>
    <row r="122" spans="2:3" ht="15.75" thickBot="1">
      <c r="B122" s="183"/>
      <c r="C122" s="183"/>
    </row>
    <row r="123" spans="2:19" ht="15.75" thickBot="1">
      <c r="B123" s="183"/>
      <c r="C123" s="183"/>
      <c r="D123" s="558" t="s">
        <v>548</v>
      </c>
      <c r="E123" s="559"/>
      <c r="F123" s="559"/>
      <c r="G123" s="560"/>
      <c r="H123" s="558" t="s">
        <v>549</v>
      </c>
      <c r="I123" s="559"/>
      <c r="J123" s="559"/>
      <c r="K123" s="560"/>
      <c r="L123" s="559" t="s">
        <v>550</v>
      </c>
      <c r="M123" s="559"/>
      <c r="N123" s="559"/>
      <c r="O123" s="559"/>
      <c r="P123" s="558" t="s">
        <v>551</v>
      </c>
      <c r="Q123" s="559"/>
      <c r="R123" s="559"/>
      <c r="S123" s="560"/>
    </row>
    <row r="124" spans="2:19" ht="15">
      <c r="B124" s="561" t="s">
        <v>650</v>
      </c>
      <c r="C124" s="561" t="s">
        <v>651</v>
      </c>
      <c r="D124" s="599" t="s">
        <v>652</v>
      </c>
      <c r="E124" s="620"/>
      <c r="F124" s="620"/>
      <c r="G124" s="607"/>
      <c r="H124" s="599" t="s">
        <v>652</v>
      </c>
      <c r="I124" s="620"/>
      <c r="J124" s="620"/>
      <c r="K124" s="607"/>
      <c r="L124" s="599" t="s">
        <v>652</v>
      </c>
      <c r="M124" s="620"/>
      <c r="N124" s="620"/>
      <c r="O124" s="607"/>
      <c r="P124" s="599" t="s">
        <v>652</v>
      </c>
      <c r="Q124" s="620"/>
      <c r="R124" s="620"/>
      <c r="S124" s="607"/>
    </row>
    <row r="125" spans="2:19" ht="45" customHeight="1">
      <c r="B125" s="563"/>
      <c r="C125" s="563"/>
      <c r="D125" s="661" t="s">
        <v>653</v>
      </c>
      <c r="E125" s="662"/>
      <c r="F125" s="662"/>
      <c r="G125" s="663"/>
      <c r="H125" s="664" t="s">
        <v>654</v>
      </c>
      <c r="I125" s="665"/>
      <c r="J125" s="665"/>
      <c r="K125" s="666"/>
      <c r="L125" s="664"/>
      <c r="M125" s="665"/>
      <c r="N125" s="665"/>
      <c r="O125" s="666"/>
      <c r="P125" s="664"/>
      <c r="Q125" s="665"/>
      <c r="R125" s="665"/>
      <c r="S125" s="666"/>
    </row>
    <row r="126" spans="2:19" ht="32.25" customHeight="1">
      <c r="B126" s="583" t="s">
        <v>655</v>
      </c>
      <c r="C126" s="583" t="s">
        <v>656</v>
      </c>
      <c r="D126" s="239" t="s">
        <v>657</v>
      </c>
      <c r="E126" s="378" t="s">
        <v>546</v>
      </c>
      <c r="F126" s="193" t="s">
        <v>572</v>
      </c>
      <c r="G126" s="194" t="s">
        <v>589</v>
      </c>
      <c r="H126" s="239" t="s">
        <v>657</v>
      </c>
      <c r="I126" s="378" t="s">
        <v>546</v>
      </c>
      <c r="J126" s="193" t="s">
        <v>572</v>
      </c>
      <c r="K126" s="194" t="s">
        <v>589</v>
      </c>
      <c r="L126" s="239" t="s">
        <v>657</v>
      </c>
      <c r="M126" s="378" t="s">
        <v>546</v>
      </c>
      <c r="N126" s="193" t="s">
        <v>572</v>
      </c>
      <c r="O126" s="194" t="s">
        <v>589</v>
      </c>
      <c r="P126" s="239" t="s">
        <v>657</v>
      </c>
      <c r="Q126" s="378" t="s">
        <v>546</v>
      </c>
      <c r="R126" s="193" t="s">
        <v>572</v>
      </c>
      <c r="S126" s="194" t="s">
        <v>589</v>
      </c>
    </row>
    <row r="127" spans="2:19" ht="23.25" customHeight="1">
      <c r="B127" s="584"/>
      <c r="C127" s="585"/>
      <c r="D127" s="209">
        <v>0</v>
      </c>
      <c r="E127" s="244" t="s">
        <v>547</v>
      </c>
      <c r="F127" s="196" t="s">
        <v>592</v>
      </c>
      <c r="G127" s="227" t="s">
        <v>658</v>
      </c>
      <c r="H127" s="211">
        <v>4</v>
      </c>
      <c r="I127" s="245" t="s">
        <v>547</v>
      </c>
      <c r="J127" s="211" t="s">
        <v>592</v>
      </c>
      <c r="K127" s="384" t="s">
        <v>659</v>
      </c>
      <c r="L127" s="211">
        <v>2</v>
      </c>
      <c r="M127" s="245" t="s">
        <v>547</v>
      </c>
      <c r="N127" s="211" t="s">
        <v>592</v>
      </c>
      <c r="O127" s="384" t="s">
        <v>659</v>
      </c>
      <c r="P127" s="211"/>
      <c r="Q127" s="245"/>
      <c r="R127" s="211"/>
      <c r="S127" s="384"/>
    </row>
    <row r="128" spans="2:19" ht="29.25" customHeight="1">
      <c r="B128" s="584"/>
      <c r="C128" s="583" t="s">
        <v>660</v>
      </c>
      <c r="D128" s="193" t="s">
        <v>661</v>
      </c>
      <c r="E128" s="597" t="s">
        <v>662</v>
      </c>
      <c r="F128" s="627"/>
      <c r="G128" s="194" t="s">
        <v>663</v>
      </c>
      <c r="H128" s="193" t="s">
        <v>661</v>
      </c>
      <c r="I128" s="597" t="s">
        <v>662</v>
      </c>
      <c r="J128" s="627"/>
      <c r="K128" s="194" t="s">
        <v>663</v>
      </c>
      <c r="L128" s="193" t="s">
        <v>661</v>
      </c>
      <c r="M128" s="597" t="s">
        <v>662</v>
      </c>
      <c r="N128" s="627"/>
      <c r="O128" s="194" t="s">
        <v>663</v>
      </c>
      <c r="P128" s="193" t="s">
        <v>661</v>
      </c>
      <c r="Q128" s="597" t="s">
        <v>662</v>
      </c>
      <c r="R128" s="627"/>
      <c r="S128" s="194" t="s">
        <v>663</v>
      </c>
    </row>
    <row r="129" spans="2:19" ht="39" customHeight="1">
      <c r="B129" s="585"/>
      <c r="C129" s="585"/>
      <c r="D129" s="242">
        <v>0</v>
      </c>
      <c r="E129" s="657" t="s">
        <v>664</v>
      </c>
      <c r="F129" s="658"/>
      <c r="G129" s="197" t="s">
        <v>665</v>
      </c>
      <c r="H129" s="243">
        <v>11</v>
      </c>
      <c r="I129" s="655" t="s">
        <v>666</v>
      </c>
      <c r="J129" s="656"/>
      <c r="K129" s="200" t="s">
        <v>567</v>
      </c>
      <c r="L129" s="243">
        <v>10</v>
      </c>
      <c r="M129" s="655" t="s">
        <v>664</v>
      </c>
      <c r="N129" s="656"/>
      <c r="O129" s="200" t="s">
        <v>566</v>
      </c>
      <c r="P129" s="243"/>
      <c r="Q129" s="655"/>
      <c r="R129" s="656"/>
      <c r="S129" s="200"/>
    </row>
    <row r="130" ht="15"/>
    <row r="131" ht="15"/>
    <row r="132" ht="15"/>
    <row r="133" ht="15" hidden="1"/>
    <row r="134" ht="15" hidden="1"/>
    <row r="135" ht="15" hidden="1">
      <c r="D135" s="158" t="s">
        <v>667</v>
      </c>
    </row>
    <row r="136" spans="4:9" ht="15" hidden="1">
      <c r="D136" s="158" t="s">
        <v>668</v>
      </c>
      <c r="E136" s="158" t="s">
        <v>669</v>
      </c>
      <c r="F136" s="158" t="s">
        <v>670</v>
      </c>
      <c r="H136" s="158" t="s">
        <v>671</v>
      </c>
      <c r="I136" s="158" t="s">
        <v>672</v>
      </c>
    </row>
    <row r="137" spans="4:9" ht="15" hidden="1">
      <c r="D137" s="158" t="s">
        <v>673</v>
      </c>
      <c r="E137" s="158" t="s">
        <v>674</v>
      </c>
      <c r="F137" s="158" t="s">
        <v>675</v>
      </c>
      <c r="H137" s="158" t="s">
        <v>676</v>
      </c>
      <c r="I137" s="158" t="s">
        <v>666</v>
      </c>
    </row>
    <row r="138" spans="4:9" ht="15" hidden="1">
      <c r="D138" s="158" t="s">
        <v>677</v>
      </c>
      <c r="E138" s="158" t="s">
        <v>678</v>
      </c>
      <c r="F138" s="158" t="s">
        <v>679</v>
      </c>
      <c r="H138" s="158" t="s">
        <v>680</v>
      </c>
      <c r="I138" s="158" t="s">
        <v>681</v>
      </c>
    </row>
    <row r="139" spans="4:11" ht="15" hidden="1">
      <c r="D139" s="158" t="s">
        <v>682</v>
      </c>
      <c r="F139" s="158" t="s">
        <v>683</v>
      </c>
      <c r="G139" s="158" t="s">
        <v>684</v>
      </c>
      <c r="H139" s="158" t="s">
        <v>658</v>
      </c>
      <c r="I139" s="158" t="s">
        <v>664</v>
      </c>
      <c r="K139" s="158" t="s">
        <v>685</v>
      </c>
    </row>
    <row r="140" spans="4:12" ht="15" hidden="1">
      <c r="D140" s="158" t="s">
        <v>686</v>
      </c>
      <c r="F140" s="158" t="s">
        <v>687</v>
      </c>
      <c r="G140" s="158" t="s">
        <v>688</v>
      </c>
      <c r="H140" s="158" t="s">
        <v>689</v>
      </c>
      <c r="I140" s="158" t="s">
        <v>690</v>
      </c>
      <c r="K140" s="158" t="s">
        <v>691</v>
      </c>
      <c r="L140" s="158" t="s">
        <v>692</v>
      </c>
    </row>
    <row r="141" spans="4:12" ht="15" hidden="1">
      <c r="D141" s="158" t="s">
        <v>693</v>
      </c>
      <c r="E141" s="246" t="s">
        <v>694</v>
      </c>
      <c r="G141" s="158" t="s">
        <v>695</v>
      </c>
      <c r="H141" s="158" t="s">
        <v>696</v>
      </c>
      <c r="K141" s="158" t="s">
        <v>697</v>
      </c>
      <c r="L141" s="158" t="s">
        <v>698</v>
      </c>
    </row>
    <row r="142" spans="4:12" ht="15" hidden="1">
      <c r="D142" s="158" t="s">
        <v>565</v>
      </c>
      <c r="E142" s="247" t="s">
        <v>699</v>
      </c>
      <c r="K142" s="158" t="s">
        <v>700</v>
      </c>
      <c r="L142" s="158" t="s">
        <v>701</v>
      </c>
    </row>
    <row r="143" spans="5:12" ht="15" hidden="1">
      <c r="E143" s="248" t="s">
        <v>702</v>
      </c>
      <c r="H143" s="158" t="s">
        <v>703</v>
      </c>
      <c r="K143" s="158" t="s">
        <v>704</v>
      </c>
      <c r="L143" s="158" t="s">
        <v>705</v>
      </c>
    </row>
    <row r="144" spans="8:12" ht="15" hidden="1">
      <c r="H144" s="158" t="s">
        <v>654</v>
      </c>
      <c r="K144" s="158" t="s">
        <v>706</v>
      </c>
      <c r="L144" s="158" t="s">
        <v>707</v>
      </c>
    </row>
    <row r="145" spans="8:12" ht="15" hidden="1">
      <c r="H145" s="158" t="s">
        <v>708</v>
      </c>
      <c r="K145" s="158" t="s">
        <v>709</v>
      </c>
      <c r="L145" s="158" t="s">
        <v>710</v>
      </c>
    </row>
    <row r="146" spans="2:12" ht="15" hidden="1">
      <c r="B146" s="158" t="s">
        <v>711</v>
      </c>
      <c r="C146" s="158" t="s">
        <v>712</v>
      </c>
      <c r="D146" s="158" t="s">
        <v>711</v>
      </c>
      <c r="G146" s="158" t="s">
        <v>713</v>
      </c>
      <c r="H146" s="158" t="s">
        <v>653</v>
      </c>
      <c r="J146" s="158" t="s">
        <v>593</v>
      </c>
      <c r="K146" s="158" t="s">
        <v>714</v>
      </c>
      <c r="L146" s="158" t="s">
        <v>715</v>
      </c>
    </row>
    <row r="147" spans="2:11" ht="15" hidden="1">
      <c r="B147" s="158">
        <v>1</v>
      </c>
      <c r="C147" s="158" t="s">
        <v>716</v>
      </c>
      <c r="D147" s="158" t="s">
        <v>717</v>
      </c>
      <c r="E147" s="158" t="s">
        <v>589</v>
      </c>
      <c r="F147" s="158" t="s">
        <v>19</v>
      </c>
      <c r="G147" s="158" t="s">
        <v>718</v>
      </c>
      <c r="H147" s="158" t="s">
        <v>719</v>
      </c>
      <c r="J147" s="158" t="s">
        <v>697</v>
      </c>
      <c r="K147" s="158" t="s">
        <v>720</v>
      </c>
    </row>
    <row r="148" spans="2:11" ht="15" hidden="1">
      <c r="B148" s="158">
        <v>2</v>
      </c>
      <c r="C148" s="158" t="s">
        <v>721</v>
      </c>
      <c r="D148" s="158" t="s">
        <v>590</v>
      </c>
      <c r="E148" s="158" t="s">
        <v>572</v>
      </c>
      <c r="F148" s="158" t="s">
        <v>28</v>
      </c>
      <c r="G148" s="158" t="s">
        <v>722</v>
      </c>
      <c r="J148" s="158" t="s">
        <v>723</v>
      </c>
      <c r="K148" s="158" t="s">
        <v>724</v>
      </c>
    </row>
    <row r="149" spans="2:11" ht="15" hidden="1">
      <c r="B149" s="158">
        <v>3</v>
      </c>
      <c r="C149" s="158" t="s">
        <v>725</v>
      </c>
      <c r="D149" s="158" t="s">
        <v>726</v>
      </c>
      <c r="E149" s="158" t="s">
        <v>546</v>
      </c>
      <c r="G149" s="158" t="s">
        <v>592</v>
      </c>
      <c r="J149" s="158" t="s">
        <v>727</v>
      </c>
      <c r="K149" s="158" t="s">
        <v>728</v>
      </c>
    </row>
    <row r="150" spans="2:11" ht="15" hidden="1">
      <c r="B150" s="158">
        <v>4</v>
      </c>
      <c r="C150" s="158" t="s">
        <v>719</v>
      </c>
      <c r="H150" s="158" t="s">
        <v>729</v>
      </c>
      <c r="I150" s="158" t="s">
        <v>730</v>
      </c>
      <c r="J150" s="158" t="s">
        <v>731</v>
      </c>
      <c r="K150" s="158" t="s">
        <v>732</v>
      </c>
    </row>
    <row r="151" spans="4:11" ht="15" hidden="1">
      <c r="D151" s="158" t="s">
        <v>592</v>
      </c>
      <c r="H151" s="158" t="s">
        <v>634</v>
      </c>
      <c r="I151" s="158" t="s">
        <v>733</v>
      </c>
      <c r="J151" s="158" t="s">
        <v>734</v>
      </c>
      <c r="K151" s="158" t="s">
        <v>735</v>
      </c>
    </row>
    <row r="152" spans="4:11" ht="15" hidden="1">
      <c r="D152" s="158" t="s">
        <v>736</v>
      </c>
      <c r="H152" s="158" t="s">
        <v>737</v>
      </c>
      <c r="I152" s="158" t="s">
        <v>738</v>
      </c>
      <c r="J152" s="158" t="s">
        <v>739</v>
      </c>
      <c r="K152" s="158" t="s">
        <v>639</v>
      </c>
    </row>
    <row r="153" spans="4:11" ht="15" hidden="1">
      <c r="D153" s="158" t="s">
        <v>740</v>
      </c>
      <c r="H153" s="158" t="s">
        <v>633</v>
      </c>
      <c r="J153" s="158" t="s">
        <v>741</v>
      </c>
      <c r="K153" s="158" t="s">
        <v>742</v>
      </c>
    </row>
    <row r="154" spans="8:10" ht="15" hidden="1">
      <c r="H154" s="158" t="s">
        <v>743</v>
      </c>
      <c r="J154" s="158" t="s">
        <v>547</v>
      </c>
    </row>
    <row r="155" spans="4:11" ht="60" hidden="1">
      <c r="D155" s="249" t="s">
        <v>744</v>
      </c>
      <c r="E155" s="158" t="s">
        <v>745</v>
      </c>
      <c r="F155" s="158" t="s">
        <v>595</v>
      </c>
      <c r="G155" s="158" t="s">
        <v>746</v>
      </c>
      <c r="H155" s="158" t="s">
        <v>747</v>
      </c>
      <c r="I155" s="158" t="s">
        <v>748</v>
      </c>
      <c r="J155" s="158" t="s">
        <v>749</v>
      </c>
      <c r="K155" s="158" t="s">
        <v>750</v>
      </c>
    </row>
    <row r="156" spans="2:11" ht="75" hidden="1">
      <c r="B156" s="158" t="s">
        <v>545</v>
      </c>
      <c r="C156" s="158" t="s">
        <v>751</v>
      </c>
      <c r="D156" s="249" t="s">
        <v>752</v>
      </c>
      <c r="E156" s="158" t="s">
        <v>753</v>
      </c>
      <c r="F156" s="158" t="s">
        <v>594</v>
      </c>
      <c r="G156" s="158" t="s">
        <v>605</v>
      </c>
      <c r="H156" s="158" t="s">
        <v>754</v>
      </c>
      <c r="I156" s="158" t="s">
        <v>755</v>
      </c>
      <c r="J156" s="158" t="s">
        <v>756</v>
      </c>
      <c r="K156" s="158" t="s">
        <v>567</v>
      </c>
    </row>
    <row r="157" spans="2:11" ht="45" hidden="1">
      <c r="B157" s="158" t="s">
        <v>757</v>
      </c>
      <c r="C157" s="158" t="s">
        <v>758</v>
      </c>
      <c r="D157" s="249" t="s">
        <v>759</v>
      </c>
      <c r="E157" s="158" t="s">
        <v>760</v>
      </c>
      <c r="F157" s="158" t="s">
        <v>761</v>
      </c>
      <c r="G157" s="158" t="s">
        <v>606</v>
      </c>
      <c r="H157" s="158" t="s">
        <v>762</v>
      </c>
      <c r="I157" s="158" t="s">
        <v>763</v>
      </c>
      <c r="J157" s="158" t="s">
        <v>764</v>
      </c>
      <c r="K157" s="158" t="s">
        <v>765</v>
      </c>
    </row>
    <row r="158" spans="2:11" ht="15" hidden="1">
      <c r="B158" s="158" t="s">
        <v>766</v>
      </c>
      <c r="C158" s="158" t="s">
        <v>34</v>
      </c>
      <c r="F158" s="158" t="s">
        <v>767</v>
      </c>
      <c r="G158" s="158" t="s">
        <v>604</v>
      </c>
      <c r="H158" s="158" t="s">
        <v>768</v>
      </c>
      <c r="I158" s="158" t="s">
        <v>769</v>
      </c>
      <c r="J158" s="158" t="s">
        <v>770</v>
      </c>
      <c r="K158" s="158" t="s">
        <v>566</v>
      </c>
    </row>
    <row r="159" spans="2:11" ht="15" hidden="1">
      <c r="B159" s="158" t="s">
        <v>771</v>
      </c>
      <c r="G159" s="158" t="s">
        <v>772</v>
      </c>
      <c r="H159" s="158" t="s">
        <v>773</v>
      </c>
      <c r="I159" s="158" t="s">
        <v>774</v>
      </c>
      <c r="J159" s="158" t="s">
        <v>775</v>
      </c>
      <c r="K159" s="158" t="s">
        <v>665</v>
      </c>
    </row>
    <row r="160" spans="3:10" ht="15" hidden="1">
      <c r="C160" s="158" t="s">
        <v>776</v>
      </c>
      <c r="J160" s="158" t="s">
        <v>777</v>
      </c>
    </row>
    <row r="161" spans="3:10" ht="15" hidden="1">
      <c r="C161" s="158" t="s">
        <v>778</v>
      </c>
      <c r="I161" s="158" t="s">
        <v>779</v>
      </c>
      <c r="J161" s="158" t="s">
        <v>780</v>
      </c>
    </row>
    <row r="162" spans="2:10" ht="15" hidden="1">
      <c r="B162" s="250" t="s">
        <v>781</v>
      </c>
      <c r="C162" s="158" t="s">
        <v>782</v>
      </c>
      <c r="I162" s="158" t="s">
        <v>783</v>
      </c>
      <c r="J162" s="158" t="s">
        <v>784</v>
      </c>
    </row>
    <row r="163" spans="2:10" ht="15" hidden="1">
      <c r="B163" s="250" t="s">
        <v>43</v>
      </c>
      <c r="C163" s="158" t="s">
        <v>785</v>
      </c>
      <c r="D163" s="158" t="s">
        <v>786</v>
      </c>
      <c r="E163" s="158" t="s">
        <v>787</v>
      </c>
      <c r="I163" s="158" t="s">
        <v>788</v>
      </c>
      <c r="J163" s="158" t="s">
        <v>593</v>
      </c>
    </row>
    <row r="164" spans="2:9" ht="15" hidden="1">
      <c r="B164" s="250" t="s">
        <v>26</v>
      </c>
      <c r="D164" s="158" t="s">
        <v>789</v>
      </c>
      <c r="E164" s="158" t="s">
        <v>790</v>
      </c>
      <c r="H164" s="158" t="s">
        <v>676</v>
      </c>
      <c r="I164" s="158" t="s">
        <v>791</v>
      </c>
    </row>
    <row r="165" spans="2:10" ht="15" hidden="1">
      <c r="B165" s="250" t="s">
        <v>50</v>
      </c>
      <c r="D165" s="158" t="s">
        <v>792</v>
      </c>
      <c r="E165" s="158" t="s">
        <v>793</v>
      </c>
      <c r="H165" s="158" t="s">
        <v>658</v>
      </c>
      <c r="I165" s="158" t="s">
        <v>794</v>
      </c>
      <c r="J165" s="158" t="s">
        <v>795</v>
      </c>
    </row>
    <row r="166" spans="2:10" ht="15" hidden="1">
      <c r="B166" s="250" t="s">
        <v>796</v>
      </c>
      <c r="C166" s="158" t="s">
        <v>797</v>
      </c>
      <c r="D166" s="158" t="s">
        <v>798</v>
      </c>
      <c r="H166" s="158" t="s">
        <v>689</v>
      </c>
      <c r="I166" s="158" t="s">
        <v>799</v>
      </c>
      <c r="J166" s="158" t="s">
        <v>800</v>
      </c>
    </row>
    <row r="167" spans="2:9" ht="15" hidden="1">
      <c r="B167" s="250" t="s">
        <v>801</v>
      </c>
      <c r="C167" s="158" t="s">
        <v>802</v>
      </c>
      <c r="H167" s="158" t="s">
        <v>696</v>
      </c>
      <c r="I167" s="158" t="s">
        <v>803</v>
      </c>
    </row>
    <row r="168" spans="2:9" ht="15" hidden="1">
      <c r="B168" s="250" t="s">
        <v>804</v>
      </c>
      <c r="C168" s="158" t="s">
        <v>805</v>
      </c>
      <c r="E168" s="158" t="s">
        <v>638</v>
      </c>
      <c r="H168" s="158" t="s">
        <v>806</v>
      </c>
      <c r="I168" s="158" t="s">
        <v>807</v>
      </c>
    </row>
    <row r="169" spans="2:9" ht="15" hidden="1">
      <c r="B169" s="250" t="s">
        <v>808</v>
      </c>
      <c r="C169" s="158" t="s">
        <v>809</v>
      </c>
      <c r="E169" s="158" t="s">
        <v>810</v>
      </c>
      <c r="H169" s="158" t="s">
        <v>811</v>
      </c>
      <c r="I169" s="158" t="s">
        <v>812</v>
      </c>
    </row>
    <row r="170" spans="2:9" ht="15" hidden="1">
      <c r="B170" s="250" t="s">
        <v>813</v>
      </c>
      <c r="C170" s="158" t="s">
        <v>814</v>
      </c>
      <c r="E170" s="158" t="s">
        <v>640</v>
      </c>
      <c r="H170" s="158" t="s">
        <v>815</v>
      </c>
      <c r="I170" s="158" t="s">
        <v>816</v>
      </c>
    </row>
    <row r="171" spans="2:9" ht="15" hidden="1">
      <c r="B171" s="250" t="s">
        <v>817</v>
      </c>
      <c r="C171" s="158" t="s">
        <v>818</v>
      </c>
      <c r="E171" s="158" t="s">
        <v>819</v>
      </c>
      <c r="H171" s="158" t="s">
        <v>820</v>
      </c>
      <c r="I171" s="158" t="s">
        <v>821</v>
      </c>
    </row>
    <row r="172" spans="2:9" ht="15" hidden="1">
      <c r="B172" s="250" t="s">
        <v>822</v>
      </c>
      <c r="C172" s="158" t="s">
        <v>823</v>
      </c>
      <c r="E172" s="158" t="s">
        <v>824</v>
      </c>
      <c r="H172" s="158" t="s">
        <v>825</v>
      </c>
      <c r="I172" s="158" t="s">
        <v>826</v>
      </c>
    </row>
    <row r="173" spans="2:9" ht="15" hidden="1">
      <c r="B173" s="250" t="s">
        <v>827</v>
      </c>
      <c r="C173" s="158" t="s">
        <v>593</v>
      </c>
      <c r="E173" s="158" t="s">
        <v>828</v>
      </c>
      <c r="H173" s="158" t="s">
        <v>829</v>
      </c>
      <c r="I173" s="158" t="s">
        <v>830</v>
      </c>
    </row>
    <row r="174" spans="2:9" ht="15" hidden="1">
      <c r="B174" s="250" t="s">
        <v>831</v>
      </c>
      <c r="E174" s="158" t="s">
        <v>832</v>
      </c>
      <c r="H174" s="158" t="s">
        <v>833</v>
      </c>
      <c r="I174" s="158" t="s">
        <v>834</v>
      </c>
    </row>
    <row r="175" spans="2:9" ht="15" hidden="1">
      <c r="B175" s="250" t="s">
        <v>835</v>
      </c>
      <c r="E175" s="158" t="s">
        <v>836</v>
      </c>
      <c r="H175" s="158" t="s">
        <v>837</v>
      </c>
      <c r="I175" s="158" t="s">
        <v>838</v>
      </c>
    </row>
    <row r="176" spans="2:9" ht="15" hidden="1">
      <c r="B176" s="250" t="s">
        <v>839</v>
      </c>
      <c r="E176" s="158" t="s">
        <v>840</v>
      </c>
      <c r="H176" s="158" t="s">
        <v>841</v>
      </c>
      <c r="I176" s="158" t="s">
        <v>842</v>
      </c>
    </row>
    <row r="177" spans="2:9" ht="15" hidden="1">
      <c r="B177" s="250" t="s">
        <v>843</v>
      </c>
      <c r="H177" s="158" t="s">
        <v>844</v>
      </c>
      <c r="I177" s="158" t="s">
        <v>845</v>
      </c>
    </row>
    <row r="178" spans="2:8" ht="15" hidden="1">
      <c r="B178" s="250" t="s">
        <v>846</v>
      </c>
      <c r="H178" s="158" t="s">
        <v>847</v>
      </c>
    </row>
    <row r="179" spans="2:8" ht="15" hidden="1">
      <c r="B179" s="250" t="s">
        <v>848</v>
      </c>
      <c r="H179" s="158" t="s">
        <v>849</v>
      </c>
    </row>
    <row r="180" spans="2:8" ht="15" hidden="1">
      <c r="B180" s="250" t="s">
        <v>850</v>
      </c>
      <c r="H180" s="158" t="s">
        <v>851</v>
      </c>
    </row>
    <row r="181" spans="2:8" ht="15" hidden="1">
      <c r="B181" s="250" t="s">
        <v>852</v>
      </c>
      <c r="H181" s="158" t="s">
        <v>853</v>
      </c>
    </row>
    <row r="182" spans="2:8" ht="15" hidden="1">
      <c r="B182" s="250" t="s">
        <v>854</v>
      </c>
      <c r="D182" s="373" t="s">
        <v>855</v>
      </c>
      <c r="H182" s="158" t="s">
        <v>856</v>
      </c>
    </row>
    <row r="183" spans="2:8" ht="15" hidden="1">
      <c r="B183" s="250" t="s">
        <v>857</v>
      </c>
      <c r="D183" s="373" t="s">
        <v>858</v>
      </c>
      <c r="H183" s="158" t="s">
        <v>859</v>
      </c>
    </row>
    <row r="184" spans="2:8" ht="15" hidden="1">
      <c r="B184" s="250" t="s">
        <v>860</v>
      </c>
      <c r="D184" s="373" t="s">
        <v>861</v>
      </c>
      <c r="H184" s="158" t="s">
        <v>862</v>
      </c>
    </row>
    <row r="185" spans="2:8" ht="15" hidden="1">
      <c r="B185" s="250" t="s">
        <v>863</v>
      </c>
      <c r="D185" s="373" t="s">
        <v>858</v>
      </c>
      <c r="H185" s="158" t="s">
        <v>864</v>
      </c>
    </row>
    <row r="186" spans="2:4" ht="15" hidden="1">
      <c r="B186" s="250" t="s">
        <v>865</v>
      </c>
      <c r="D186" s="373" t="s">
        <v>866</v>
      </c>
    </row>
    <row r="187" spans="2:4" ht="15" hidden="1">
      <c r="B187" s="250" t="s">
        <v>867</v>
      </c>
      <c r="D187" s="373" t="s">
        <v>858</v>
      </c>
    </row>
    <row r="188" ht="15" hidden="1">
      <c r="B188" s="250" t="s">
        <v>868</v>
      </c>
    </row>
    <row r="189" ht="15" hidden="1">
      <c r="B189" s="250" t="s">
        <v>869</v>
      </c>
    </row>
    <row r="190" ht="15" hidden="1">
      <c r="B190" s="250" t="s">
        <v>870</v>
      </c>
    </row>
    <row r="191" ht="15" hidden="1">
      <c r="B191" s="250" t="s">
        <v>42</v>
      </c>
    </row>
    <row r="192" ht="15" hidden="1">
      <c r="B192" s="250" t="s">
        <v>871</v>
      </c>
    </row>
    <row r="193" ht="15" hidden="1">
      <c r="B193" s="250" t="s">
        <v>872</v>
      </c>
    </row>
    <row r="194" ht="15" hidden="1">
      <c r="B194" s="250" t="s">
        <v>873</v>
      </c>
    </row>
    <row r="195" ht="15" hidden="1">
      <c r="B195" s="250" t="s">
        <v>874</v>
      </c>
    </row>
    <row r="196" ht="15" hidden="1">
      <c r="B196" s="250" t="s">
        <v>875</v>
      </c>
    </row>
    <row r="197" ht="15" hidden="1">
      <c r="B197" s="250" t="s">
        <v>76</v>
      </c>
    </row>
    <row r="198" ht="15" hidden="1">
      <c r="B198" s="250" t="s">
        <v>83</v>
      </c>
    </row>
    <row r="199" ht="15" hidden="1">
      <c r="B199" s="250" t="s">
        <v>85</v>
      </c>
    </row>
    <row r="200" ht="15" hidden="1">
      <c r="B200" s="250" t="s">
        <v>88</v>
      </c>
    </row>
    <row r="201" ht="15" hidden="1">
      <c r="B201" s="250" t="s">
        <v>35</v>
      </c>
    </row>
    <row r="202" ht="15" hidden="1">
      <c r="B202" s="250" t="s">
        <v>91</v>
      </c>
    </row>
    <row r="203" ht="15" hidden="1">
      <c r="B203" s="250" t="s">
        <v>93</v>
      </c>
    </row>
    <row r="204" ht="15" hidden="1">
      <c r="B204" s="250" t="s">
        <v>99</v>
      </c>
    </row>
    <row r="205" ht="15" hidden="1">
      <c r="B205" s="250" t="s">
        <v>100</v>
      </c>
    </row>
    <row r="206" ht="15" hidden="1">
      <c r="B206" s="250" t="s">
        <v>102</v>
      </c>
    </row>
    <row r="207" ht="15" hidden="1">
      <c r="B207" s="250" t="s">
        <v>104</v>
      </c>
    </row>
    <row r="208" ht="15" hidden="1">
      <c r="B208" s="250" t="s">
        <v>876</v>
      </c>
    </row>
    <row r="209" ht="15" hidden="1">
      <c r="B209" s="250" t="s">
        <v>877</v>
      </c>
    </row>
    <row r="210" ht="15" hidden="1">
      <c r="B210" s="250" t="s">
        <v>111</v>
      </c>
    </row>
    <row r="211" ht="15" hidden="1">
      <c r="B211" s="250" t="s">
        <v>115</v>
      </c>
    </row>
    <row r="212" ht="15" hidden="1">
      <c r="B212" s="250" t="s">
        <v>119</v>
      </c>
    </row>
    <row r="213" ht="15" hidden="1">
      <c r="B213" s="250" t="s">
        <v>878</v>
      </c>
    </row>
    <row r="214" ht="15" hidden="1">
      <c r="B214" s="250" t="s">
        <v>879</v>
      </c>
    </row>
    <row r="215" ht="15" hidden="1">
      <c r="B215" s="250" t="s">
        <v>880</v>
      </c>
    </row>
    <row r="216" ht="15" hidden="1">
      <c r="B216" s="250" t="s">
        <v>117</v>
      </c>
    </row>
    <row r="217" ht="15" hidden="1">
      <c r="B217" s="250" t="s">
        <v>118</v>
      </c>
    </row>
    <row r="218" ht="15" hidden="1">
      <c r="B218" s="250" t="s">
        <v>121</v>
      </c>
    </row>
    <row r="219" ht="15" hidden="1">
      <c r="B219" s="250" t="s">
        <v>123</v>
      </c>
    </row>
    <row r="220" ht="15" hidden="1">
      <c r="B220" s="250" t="s">
        <v>881</v>
      </c>
    </row>
    <row r="221" ht="15" hidden="1">
      <c r="B221" s="250" t="s">
        <v>122</v>
      </c>
    </row>
    <row r="222" ht="15" hidden="1">
      <c r="B222" s="250" t="s">
        <v>124</v>
      </c>
    </row>
    <row r="223" ht="15" hidden="1">
      <c r="B223" s="250" t="s">
        <v>127</v>
      </c>
    </row>
    <row r="224" ht="15" hidden="1">
      <c r="B224" s="250" t="s">
        <v>126</v>
      </c>
    </row>
    <row r="225" ht="15" hidden="1">
      <c r="B225" s="250" t="s">
        <v>882</v>
      </c>
    </row>
    <row r="226" ht="15" hidden="1">
      <c r="B226" s="250" t="s">
        <v>133</v>
      </c>
    </row>
    <row r="227" ht="15" hidden="1">
      <c r="B227" s="250" t="s">
        <v>135</v>
      </c>
    </row>
    <row r="228" ht="15" hidden="1">
      <c r="B228" s="250" t="s">
        <v>136</v>
      </c>
    </row>
    <row r="229" ht="15" hidden="1">
      <c r="B229" s="250" t="s">
        <v>137</v>
      </c>
    </row>
    <row r="230" ht="15" hidden="1">
      <c r="B230" s="250" t="s">
        <v>883</v>
      </c>
    </row>
    <row r="231" ht="15" hidden="1">
      <c r="B231" s="250" t="s">
        <v>884</v>
      </c>
    </row>
    <row r="232" ht="15" hidden="1">
      <c r="B232" s="250" t="s">
        <v>138</v>
      </c>
    </row>
    <row r="233" ht="15" hidden="1">
      <c r="B233" s="250" t="s">
        <v>192</v>
      </c>
    </row>
    <row r="234" ht="15" hidden="1">
      <c r="B234" s="250" t="s">
        <v>885</v>
      </c>
    </row>
    <row r="235" ht="30" hidden="1">
      <c r="B235" s="250" t="s">
        <v>886</v>
      </c>
    </row>
    <row r="236" ht="15" hidden="1">
      <c r="B236" s="250" t="s">
        <v>143</v>
      </c>
    </row>
    <row r="237" ht="15" hidden="1">
      <c r="B237" s="250" t="s">
        <v>145</v>
      </c>
    </row>
    <row r="238" ht="15" hidden="1">
      <c r="B238" s="250" t="s">
        <v>887</v>
      </c>
    </row>
    <row r="239" ht="15" hidden="1">
      <c r="B239" s="250" t="s">
        <v>193</v>
      </c>
    </row>
    <row r="240" ht="15" hidden="1">
      <c r="B240" s="250" t="s">
        <v>210</v>
      </c>
    </row>
    <row r="241" ht="15" hidden="1">
      <c r="B241" s="250" t="s">
        <v>144</v>
      </c>
    </row>
    <row r="242" ht="15" hidden="1">
      <c r="B242" s="250" t="s">
        <v>148</v>
      </c>
    </row>
    <row r="243" ht="15" hidden="1">
      <c r="B243" s="250" t="s">
        <v>142</v>
      </c>
    </row>
    <row r="244" ht="15" hidden="1">
      <c r="B244" s="250" t="s">
        <v>164</v>
      </c>
    </row>
    <row r="245" ht="15" hidden="1">
      <c r="B245" s="250" t="s">
        <v>888</v>
      </c>
    </row>
    <row r="246" ht="15" hidden="1">
      <c r="B246" s="250" t="s">
        <v>150</v>
      </c>
    </row>
    <row r="247" ht="15" hidden="1">
      <c r="B247" s="250" t="s">
        <v>153</v>
      </c>
    </row>
    <row r="248" ht="15" hidden="1">
      <c r="B248" s="250" t="s">
        <v>159</v>
      </c>
    </row>
    <row r="249" ht="15" hidden="1">
      <c r="B249" s="250" t="s">
        <v>156</v>
      </c>
    </row>
    <row r="250" ht="30" hidden="1">
      <c r="B250" s="250" t="s">
        <v>889</v>
      </c>
    </row>
    <row r="251" ht="15" hidden="1">
      <c r="B251" s="250" t="s">
        <v>154</v>
      </c>
    </row>
    <row r="252" ht="15" hidden="1">
      <c r="B252" s="250" t="s">
        <v>155</v>
      </c>
    </row>
    <row r="253" ht="15" hidden="1">
      <c r="B253" s="250" t="s">
        <v>166</v>
      </c>
    </row>
    <row r="254" ht="15" hidden="1">
      <c r="B254" s="250" t="s">
        <v>163</v>
      </c>
    </row>
    <row r="255" ht="15" hidden="1">
      <c r="B255" s="250" t="s">
        <v>162</v>
      </c>
    </row>
    <row r="256" ht="15" hidden="1">
      <c r="B256" s="250" t="s">
        <v>165</v>
      </c>
    </row>
    <row r="257" ht="15" hidden="1">
      <c r="B257" s="250" t="s">
        <v>157</v>
      </c>
    </row>
    <row r="258" ht="15" hidden="1">
      <c r="B258" s="250" t="s">
        <v>158</v>
      </c>
    </row>
    <row r="259" ht="15" hidden="1">
      <c r="B259" s="250" t="s">
        <v>151</v>
      </c>
    </row>
    <row r="260" ht="15" hidden="1">
      <c r="B260" s="250" t="s">
        <v>152</v>
      </c>
    </row>
    <row r="261" ht="15" hidden="1">
      <c r="B261" s="250" t="s">
        <v>167</v>
      </c>
    </row>
    <row r="262" ht="15" hidden="1">
      <c r="B262" s="250" t="s">
        <v>173</v>
      </c>
    </row>
    <row r="263" ht="15" hidden="1">
      <c r="B263" s="250" t="s">
        <v>174</v>
      </c>
    </row>
    <row r="264" ht="15" hidden="1">
      <c r="B264" s="250" t="s">
        <v>172</v>
      </c>
    </row>
    <row r="265" ht="15" hidden="1">
      <c r="B265" s="250" t="s">
        <v>890</v>
      </c>
    </row>
    <row r="266" ht="15" hidden="1">
      <c r="B266" s="250" t="s">
        <v>169</v>
      </c>
    </row>
    <row r="267" ht="15" hidden="1">
      <c r="B267" s="250" t="s">
        <v>168</v>
      </c>
    </row>
    <row r="268" ht="15" hidden="1">
      <c r="B268" s="250" t="s">
        <v>176</v>
      </c>
    </row>
    <row r="269" ht="15" hidden="1">
      <c r="B269" s="250" t="s">
        <v>177</v>
      </c>
    </row>
    <row r="270" ht="15" hidden="1">
      <c r="B270" s="250" t="s">
        <v>179</v>
      </c>
    </row>
    <row r="271" ht="15" hidden="1">
      <c r="B271" s="250" t="s">
        <v>182</v>
      </c>
    </row>
    <row r="272" ht="15" hidden="1">
      <c r="B272" s="250" t="s">
        <v>183</v>
      </c>
    </row>
    <row r="273" ht="15" hidden="1">
      <c r="B273" s="250" t="s">
        <v>178</v>
      </c>
    </row>
    <row r="274" ht="15" hidden="1">
      <c r="B274" s="250" t="s">
        <v>180</v>
      </c>
    </row>
    <row r="275" ht="15" hidden="1">
      <c r="B275" s="250" t="s">
        <v>184</v>
      </c>
    </row>
    <row r="276" ht="15" hidden="1">
      <c r="B276" s="250" t="s">
        <v>891</v>
      </c>
    </row>
    <row r="277" ht="15" hidden="1">
      <c r="B277" s="250" t="s">
        <v>181</v>
      </c>
    </row>
    <row r="278" ht="15" hidden="1">
      <c r="B278" s="250" t="s">
        <v>189</v>
      </c>
    </row>
    <row r="279" ht="15" hidden="1">
      <c r="B279" s="250" t="s">
        <v>190</v>
      </c>
    </row>
    <row r="280" ht="15" hidden="1">
      <c r="B280" s="250" t="s">
        <v>191</v>
      </c>
    </row>
    <row r="281" ht="15" hidden="1">
      <c r="B281" s="250" t="s">
        <v>198</v>
      </c>
    </row>
    <row r="282" ht="15" hidden="1">
      <c r="B282" s="250" t="s">
        <v>211</v>
      </c>
    </row>
    <row r="283" ht="15" hidden="1">
      <c r="B283" s="250" t="s">
        <v>199</v>
      </c>
    </row>
    <row r="284" ht="15" hidden="1">
      <c r="B284" s="250" t="s">
        <v>206</v>
      </c>
    </row>
    <row r="285" ht="15" hidden="1">
      <c r="B285" s="250" t="s">
        <v>202</v>
      </c>
    </row>
    <row r="286" ht="15" hidden="1">
      <c r="B286" s="250" t="s">
        <v>95</v>
      </c>
    </row>
    <row r="287" ht="15" hidden="1">
      <c r="B287" s="250" t="s">
        <v>196</v>
      </c>
    </row>
    <row r="288" ht="15" hidden="1">
      <c r="B288" s="250" t="s">
        <v>200</v>
      </c>
    </row>
    <row r="289" ht="15" hidden="1">
      <c r="B289" s="250" t="s">
        <v>197</v>
      </c>
    </row>
    <row r="290" ht="15" hidden="1">
      <c r="B290" s="250" t="s">
        <v>212</v>
      </c>
    </row>
    <row r="291" ht="15" hidden="1">
      <c r="B291" s="250" t="s">
        <v>892</v>
      </c>
    </row>
    <row r="292" ht="15" hidden="1">
      <c r="B292" s="250" t="s">
        <v>205</v>
      </c>
    </row>
    <row r="293" ht="15" hidden="1">
      <c r="B293" s="250" t="s">
        <v>213</v>
      </c>
    </row>
    <row r="294" ht="15" hidden="1">
      <c r="B294" s="250" t="s">
        <v>201</v>
      </c>
    </row>
    <row r="295" ht="15" hidden="1">
      <c r="B295" s="250" t="s">
        <v>216</v>
      </c>
    </row>
    <row r="296" ht="15" hidden="1">
      <c r="B296" s="250" t="s">
        <v>893</v>
      </c>
    </row>
    <row r="297" ht="15" hidden="1">
      <c r="B297" s="250" t="s">
        <v>221</v>
      </c>
    </row>
    <row r="298" ht="15" hidden="1">
      <c r="B298" s="250" t="s">
        <v>218</v>
      </c>
    </row>
    <row r="299" ht="15" hidden="1">
      <c r="B299" s="250" t="s">
        <v>217</v>
      </c>
    </row>
    <row r="300" ht="15" hidden="1">
      <c r="B300" s="250" t="s">
        <v>226</v>
      </c>
    </row>
    <row r="301" ht="15" hidden="1">
      <c r="B301" s="250" t="s">
        <v>222</v>
      </c>
    </row>
    <row r="302" ht="15" hidden="1">
      <c r="B302" s="250" t="s">
        <v>223</v>
      </c>
    </row>
    <row r="303" ht="15" hidden="1">
      <c r="B303" s="250" t="s">
        <v>224</v>
      </c>
    </row>
    <row r="304" ht="15" hidden="1">
      <c r="B304" s="250" t="s">
        <v>225</v>
      </c>
    </row>
    <row r="305" ht="15" hidden="1">
      <c r="B305" s="250" t="s">
        <v>227</v>
      </c>
    </row>
    <row r="306" ht="15" hidden="1">
      <c r="B306" s="250" t="s">
        <v>894</v>
      </c>
    </row>
    <row r="307" ht="15" hidden="1">
      <c r="B307" s="250" t="s">
        <v>228</v>
      </c>
    </row>
    <row r="308" ht="15" hidden="1">
      <c r="B308" s="250" t="s">
        <v>229</v>
      </c>
    </row>
    <row r="309" ht="15" hidden="1">
      <c r="B309" s="250" t="s">
        <v>234</v>
      </c>
    </row>
    <row r="310" ht="15" hidden="1">
      <c r="B310" s="250" t="s">
        <v>235</v>
      </c>
    </row>
    <row r="311" ht="30" hidden="1">
      <c r="B311" s="250" t="s">
        <v>194</v>
      </c>
    </row>
    <row r="312" ht="15" hidden="1">
      <c r="B312" s="250" t="s">
        <v>895</v>
      </c>
    </row>
    <row r="313" ht="15" hidden="1">
      <c r="B313" s="250" t="s">
        <v>896</v>
      </c>
    </row>
    <row r="314" ht="15" hidden="1">
      <c r="B314" s="250" t="s">
        <v>236</v>
      </c>
    </row>
    <row r="315" ht="15" hidden="1">
      <c r="B315" s="250" t="s">
        <v>195</v>
      </c>
    </row>
    <row r="316" ht="15" hidden="1">
      <c r="B316" s="250" t="s">
        <v>897</v>
      </c>
    </row>
    <row r="317" ht="15" hidden="1">
      <c r="B317" s="250" t="s">
        <v>208</v>
      </c>
    </row>
    <row r="318" ht="15" hidden="1">
      <c r="B318" s="250" t="s">
        <v>240</v>
      </c>
    </row>
    <row r="319" ht="15" hidden="1">
      <c r="B319" s="250" t="s">
        <v>241</v>
      </c>
    </row>
    <row r="320" ht="15" hidden="1">
      <c r="B320" s="250" t="s">
        <v>220</v>
      </c>
    </row>
    <row r="321" ht="15" hidden="1"/>
    <row r="322" ht="15"/>
    <row r="323" ht="15"/>
    <row r="324" ht="15"/>
  </sheetData>
  <sheetProtection/>
  <mergeCells count="352">
    <mergeCell ref="Q128:R128"/>
    <mergeCell ref="E129:F129"/>
    <mergeCell ref="I129:J129"/>
    <mergeCell ref="M129:N129"/>
    <mergeCell ref="Q129:R129"/>
    <mergeCell ref="D125:G125"/>
    <mergeCell ref="H125:K125"/>
    <mergeCell ref="L125:O125"/>
    <mergeCell ref="P125:S125"/>
    <mergeCell ref="B126:B129"/>
    <mergeCell ref="C126:C127"/>
    <mergeCell ref="C128:C129"/>
    <mergeCell ref="E128:F128"/>
    <mergeCell ref="I128:J128"/>
    <mergeCell ref="M128:N128"/>
    <mergeCell ref="B112:B121"/>
    <mergeCell ref="C112:C113"/>
    <mergeCell ref="C114:C121"/>
    <mergeCell ref="E120:F120"/>
    <mergeCell ref="R117:S117"/>
    <mergeCell ref="E118:F118"/>
    <mergeCell ref="I118:J118"/>
    <mergeCell ref="M118:N118"/>
    <mergeCell ref="R118:S118"/>
    <mergeCell ref="E119:F119"/>
    <mergeCell ref="I120:J120"/>
    <mergeCell ref="M120:N120"/>
    <mergeCell ref="R120:S120"/>
    <mergeCell ref="E121:F121"/>
    <mergeCell ref="I121:J121"/>
    <mergeCell ref="M121:N121"/>
    <mergeCell ref="R121:S121"/>
    <mergeCell ref="P123:S123"/>
    <mergeCell ref="B124:B125"/>
    <mergeCell ref="C124:C125"/>
    <mergeCell ref="D124:G124"/>
    <mergeCell ref="H124:K124"/>
    <mergeCell ref="L124:O124"/>
    <mergeCell ref="P124:S124"/>
    <mergeCell ref="D123:G123"/>
    <mergeCell ref="H123:K123"/>
    <mergeCell ref="L123:O123"/>
    <mergeCell ref="I116:J116"/>
    <mergeCell ref="M116:N116"/>
    <mergeCell ref="R116:S116"/>
    <mergeCell ref="E114:F114"/>
    <mergeCell ref="I114:J114"/>
    <mergeCell ref="M114:N114"/>
    <mergeCell ref="M117:N117"/>
    <mergeCell ref="P101:S101"/>
    <mergeCell ref="Q98:Q99"/>
    <mergeCell ref="R98:R99"/>
    <mergeCell ref="R114:S114"/>
    <mergeCell ref="E115:F115"/>
    <mergeCell ref="I115:J115"/>
    <mergeCell ref="M115:N115"/>
    <mergeCell ref="R115:S115"/>
    <mergeCell ref="E116:F116"/>
    <mergeCell ref="C104:C111"/>
    <mergeCell ref="S98:S99"/>
    <mergeCell ref="D101:G101"/>
    <mergeCell ref="H101:K101"/>
    <mergeCell ref="L101:O101"/>
    <mergeCell ref="I119:J119"/>
    <mergeCell ref="M119:N119"/>
    <mergeCell ref="R119:S119"/>
    <mergeCell ref="E117:F117"/>
    <mergeCell ref="I117:J117"/>
    <mergeCell ref="P98:P99"/>
    <mergeCell ref="R102:S102"/>
    <mergeCell ref="F103:G103"/>
    <mergeCell ref="J103:K103"/>
    <mergeCell ref="N103:O103"/>
    <mergeCell ref="R103:S103"/>
    <mergeCell ref="P95:P96"/>
    <mergeCell ref="Q95:Q96"/>
    <mergeCell ref="R95:R96"/>
    <mergeCell ref="B102:B111"/>
    <mergeCell ref="C102:C103"/>
    <mergeCell ref="F102:G102"/>
    <mergeCell ref="J102:K102"/>
    <mergeCell ref="N102:O102"/>
    <mergeCell ref="M98:M99"/>
    <mergeCell ref="N98:N99"/>
    <mergeCell ref="I98:I99"/>
    <mergeCell ref="J98:J99"/>
    <mergeCell ref="K98:K99"/>
    <mergeCell ref="L98:L99"/>
    <mergeCell ref="N95:N96"/>
    <mergeCell ref="O95:O96"/>
    <mergeCell ref="O98:O99"/>
    <mergeCell ref="P92:P93"/>
    <mergeCell ref="Q92:Q93"/>
    <mergeCell ref="R92:R93"/>
    <mergeCell ref="S95:S96"/>
    <mergeCell ref="M95:M96"/>
    <mergeCell ref="D98:D99"/>
    <mergeCell ref="E98:E99"/>
    <mergeCell ref="F98:F99"/>
    <mergeCell ref="G98:G99"/>
    <mergeCell ref="H98:H99"/>
    <mergeCell ref="S92:S93"/>
    <mergeCell ref="D95:D96"/>
    <mergeCell ref="E95:E96"/>
    <mergeCell ref="F95:F96"/>
    <mergeCell ref="G95:G96"/>
    <mergeCell ref="H95:H96"/>
    <mergeCell ref="I95:I96"/>
    <mergeCell ref="J95:J96"/>
    <mergeCell ref="K95:K96"/>
    <mergeCell ref="L95:L96"/>
    <mergeCell ref="P89:P90"/>
    <mergeCell ref="Q89:Q90"/>
    <mergeCell ref="R89:R90"/>
    <mergeCell ref="G89:G90"/>
    <mergeCell ref="H89:H90"/>
    <mergeCell ref="I89:I90"/>
    <mergeCell ref="J89:J90"/>
    <mergeCell ref="K89:K90"/>
    <mergeCell ref="L89:L90"/>
    <mergeCell ref="J92:J93"/>
    <mergeCell ref="K92:K93"/>
    <mergeCell ref="L92:L93"/>
    <mergeCell ref="M89:M90"/>
    <mergeCell ref="N89:N90"/>
    <mergeCell ref="O89:O90"/>
    <mergeCell ref="M92:M93"/>
    <mergeCell ref="N92:N93"/>
    <mergeCell ref="O92:O93"/>
    <mergeCell ref="D85:G85"/>
    <mergeCell ref="H85:K85"/>
    <mergeCell ref="L85:O85"/>
    <mergeCell ref="S89:S90"/>
    <mergeCell ref="D92:D93"/>
    <mergeCell ref="E92:E93"/>
    <mergeCell ref="F92:F93"/>
    <mergeCell ref="G92:G93"/>
    <mergeCell ref="H92:H93"/>
    <mergeCell ref="I92:I93"/>
    <mergeCell ref="D87:E87"/>
    <mergeCell ref="B88:B99"/>
    <mergeCell ref="C88:C99"/>
    <mergeCell ref="D89:D90"/>
    <mergeCell ref="E89:E90"/>
    <mergeCell ref="F89:F90"/>
    <mergeCell ref="M82:N82"/>
    <mergeCell ref="Q82:R82"/>
    <mergeCell ref="E83:F83"/>
    <mergeCell ref="I83:J83"/>
    <mergeCell ref="M83:N83"/>
    <mergeCell ref="Q83:R83"/>
    <mergeCell ref="Q79:R79"/>
    <mergeCell ref="P85:S85"/>
    <mergeCell ref="B86:B87"/>
    <mergeCell ref="C86:C87"/>
    <mergeCell ref="D86:E86"/>
    <mergeCell ref="H86:I86"/>
    <mergeCell ref="L86:M86"/>
    <mergeCell ref="P86:Q86"/>
    <mergeCell ref="E82:F82"/>
    <mergeCell ref="I82:J82"/>
    <mergeCell ref="Q80:R80"/>
    <mergeCell ref="E81:F81"/>
    <mergeCell ref="I81:J81"/>
    <mergeCell ref="M81:N81"/>
    <mergeCell ref="Q81:R81"/>
    <mergeCell ref="E78:F78"/>
    <mergeCell ref="I78:J78"/>
    <mergeCell ref="M78:N78"/>
    <mergeCell ref="Q78:R78"/>
    <mergeCell ref="E79:F79"/>
    <mergeCell ref="B68:B76"/>
    <mergeCell ref="C68:C69"/>
    <mergeCell ref="F68:G68"/>
    <mergeCell ref="J68:K68"/>
    <mergeCell ref="N68:O68"/>
    <mergeCell ref="E80:F80"/>
    <mergeCell ref="I80:J80"/>
    <mergeCell ref="M80:N80"/>
    <mergeCell ref="I79:J79"/>
    <mergeCell ref="M79:N79"/>
    <mergeCell ref="C70:C76"/>
    <mergeCell ref="F70:G70"/>
    <mergeCell ref="J70:K70"/>
    <mergeCell ref="N70:O70"/>
    <mergeCell ref="R70:S70"/>
    <mergeCell ref="F71:G71"/>
    <mergeCell ref="J71:K71"/>
    <mergeCell ref="N71:O71"/>
    <mergeCell ref="R71:S71"/>
    <mergeCell ref="F76:G76"/>
    <mergeCell ref="J76:K76"/>
    <mergeCell ref="N76:O76"/>
    <mergeCell ref="R76:S76"/>
    <mergeCell ref="B77:B83"/>
    <mergeCell ref="C77:C83"/>
    <mergeCell ref="E77:F77"/>
    <mergeCell ref="I77:J77"/>
    <mergeCell ref="M77:N77"/>
    <mergeCell ref="Q77:R77"/>
    <mergeCell ref="N72:O72"/>
    <mergeCell ref="R72:S72"/>
    <mergeCell ref="F73:G73"/>
    <mergeCell ref="J73:K73"/>
    <mergeCell ref="N73:O73"/>
    <mergeCell ref="R73:S73"/>
    <mergeCell ref="F72:G72"/>
    <mergeCell ref="P67:S67"/>
    <mergeCell ref="F74:G74"/>
    <mergeCell ref="J74:K74"/>
    <mergeCell ref="N74:O74"/>
    <mergeCell ref="R74:S74"/>
    <mergeCell ref="F75:G75"/>
    <mergeCell ref="J75:K75"/>
    <mergeCell ref="N75:O75"/>
    <mergeCell ref="R75:S75"/>
    <mergeCell ref="J72:K72"/>
    <mergeCell ref="R68:S68"/>
    <mergeCell ref="F69:G69"/>
    <mergeCell ref="J69:K69"/>
    <mergeCell ref="N69:O69"/>
    <mergeCell ref="R69:S69"/>
    <mergeCell ref="N65:O65"/>
    <mergeCell ref="R65:S65"/>
    <mergeCell ref="D67:G67"/>
    <mergeCell ref="H67:K67"/>
    <mergeCell ref="L67:O67"/>
    <mergeCell ref="L63:M63"/>
    <mergeCell ref="N63:O63"/>
    <mergeCell ref="D62:E62"/>
    <mergeCell ref="F62:G62"/>
    <mergeCell ref="H62:I62"/>
    <mergeCell ref="J62:K62"/>
    <mergeCell ref="B62:B63"/>
    <mergeCell ref="C62:C63"/>
    <mergeCell ref="D63:E63"/>
    <mergeCell ref="F63:G63"/>
    <mergeCell ref="H63:I63"/>
    <mergeCell ref="J63:K63"/>
    <mergeCell ref="P63:Q63"/>
    <mergeCell ref="R63:S63"/>
    <mergeCell ref="B64:B65"/>
    <mergeCell ref="C64:C65"/>
    <mergeCell ref="F64:G64"/>
    <mergeCell ref="J64:K64"/>
    <mergeCell ref="N64:O64"/>
    <mergeCell ref="R64:S64"/>
    <mergeCell ref="F65:G65"/>
    <mergeCell ref="J65:K65"/>
    <mergeCell ref="C58:C59"/>
    <mergeCell ref="D61:G61"/>
    <mergeCell ref="H61:K61"/>
    <mergeCell ref="L61:O61"/>
    <mergeCell ref="P61:S61"/>
    <mergeCell ref="L62:M62"/>
    <mergeCell ref="N62:O62"/>
    <mergeCell ref="P62:Q62"/>
    <mergeCell ref="R62:S62"/>
    <mergeCell ref="B53:B55"/>
    <mergeCell ref="C53:C55"/>
    <mergeCell ref="D53:E53"/>
    <mergeCell ref="H53:I53"/>
    <mergeCell ref="L53:M53"/>
    <mergeCell ref="P53:Q53"/>
    <mergeCell ref="F54:F55"/>
    <mergeCell ref="G54:G55"/>
    <mergeCell ref="J54:J55"/>
    <mergeCell ref="K54:K55"/>
    <mergeCell ref="B56:B59"/>
    <mergeCell ref="C56:C57"/>
    <mergeCell ref="F56:G56"/>
    <mergeCell ref="J56:K56"/>
    <mergeCell ref="N56:O56"/>
    <mergeCell ref="R56:S56"/>
    <mergeCell ref="F57:G57"/>
    <mergeCell ref="J57:K57"/>
    <mergeCell ref="N57:O57"/>
    <mergeCell ref="R57:S57"/>
    <mergeCell ref="L49:L50"/>
    <mergeCell ref="M49:M50"/>
    <mergeCell ref="N54:N55"/>
    <mergeCell ref="O54:O55"/>
    <mergeCell ref="R54:R55"/>
    <mergeCell ref="S54:S55"/>
    <mergeCell ref="P49:P50"/>
    <mergeCell ref="Q49:Q50"/>
    <mergeCell ref="D52:G52"/>
    <mergeCell ref="H52:K52"/>
    <mergeCell ref="L52:O52"/>
    <mergeCell ref="P52:S52"/>
    <mergeCell ref="D49:D50"/>
    <mergeCell ref="E49:E50"/>
    <mergeCell ref="H49:H50"/>
    <mergeCell ref="I49:I50"/>
    <mergeCell ref="P43:P44"/>
    <mergeCell ref="Q43:Q44"/>
    <mergeCell ref="L46:L47"/>
    <mergeCell ref="M46:M47"/>
    <mergeCell ref="P46:P47"/>
    <mergeCell ref="Q46:Q47"/>
    <mergeCell ref="L40:L41"/>
    <mergeCell ref="M40:M41"/>
    <mergeCell ref="P40:P41"/>
    <mergeCell ref="Q40:Q41"/>
    <mergeCell ref="D43:D44"/>
    <mergeCell ref="E43:E44"/>
    <mergeCell ref="H43:H44"/>
    <mergeCell ref="I43:I44"/>
    <mergeCell ref="L43:L44"/>
    <mergeCell ref="M43:M44"/>
    <mergeCell ref="H40:H41"/>
    <mergeCell ref="I40:I41"/>
    <mergeCell ref="F27:F28"/>
    <mergeCell ref="G27:G28"/>
    <mergeCell ref="D46:D47"/>
    <mergeCell ref="E46:E47"/>
    <mergeCell ref="H46:H47"/>
    <mergeCell ref="I46:I47"/>
    <mergeCell ref="B29:B38"/>
    <mergeCell ref="C29:C38"/>
    <mergeCell ref="B39:B50"/>
    <mergeCell ref="C39:C50"/>
    <mergeCell ref="D40:D41"/>
    <mergeCell ref="E40:E41"/>
    <mergeCell ref="R27:R28"/>
    <mergeCell ref="S27:S28"/>
    <mergeCell ref="J27:J28"/>
    <mergeCell ref="K27:K28"/>
    <mergeCell ref="N27:N28"/>
    <mergeCell ref="O27:O28"/>
    <mergeCell ref="D25:G25"/>
    <mergeCell ref="H25:K25"/>
    <mergeCell ref="L25:O25"/>
    <mergeCell ref="P25:S25"/>
    <mergeCell ref="B26:B28"/>
    <mergeCell ref="C26:C28"/>
    <mergeCell ref="D26:E26"/>
    <mergeCell ref="H26:I26"/>
    <mergeCell ref="L26:M26"/>
    <mergeCell ref="P26:Q26"/>
    <mergeCell ref="C2:G2"/>
    <mergeCell ref="C3:G3"/>
    <mergeCell ref="B6:G6"/>
    <mergeCell ref="B7:G7"/>
    <mergeCell ref="B8:G8"/>
    <mergeCell ref="B10:C10"/>
    <mergeCell ref="D19:G19"/>
    <mergeCell ref="H19:K19"/>
    <mergeCell ref="L19:O19"/>
    <mergeCell ref="P19:S19"/>
    <mergeCell ref="B20:B23"/>
    <mergeCell ref="C20:C23"/>
  </mergeCells>
  <conditionalFormatting sqref="E136">
    <cfRule type="iconSet" priority="1" dxfId="0">
      <iconSet iconSet="4ArrowsGray">
        <cfvo type="percent" val="0"/>
        <cfvo type="percent" val="25"/>
        <cfvo type="percent" val="50"/>
        <cfvo type="percent" val="75"/>
      </iconSet>
    </cfRule>
  </conditionalFormatting>
  <dataValidations count="64">
    <dataValidation type="list" allowBlank="1" showInputMessage="1" showErrorMessage="1" prompt="Select overall effectiveness" error="Select from the drop-down list.&#10;" sqref="G27:G28 K27:K28 O27:O28 S27:S28">
      <formula1>$K$155:$K$159</formula1>
    </dataValidation>
    <dataValidation allowBlank="1" showInputMessage="1" showErrorMessage="1" prompt="Enter the name of the Implementing Entity&#10;" sqref="C13"/>
    <dataValidation allowBlank="1" showInputMessage="1" showErrorMessage="1" prompt="Please enter your project ID" sqref="C12"/>
    <dataValidation type="list" allowBlank="1" showInputMessage="1" showErrorMessage="1" prompt="Select from the drop-down list" error="Select from the drop-down list" sqref="C15">
      <formula1>$B$162:$B$320</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Please select from the drop-down list" error="Please select the from the drop-down list&#10;" sqref="C17">
      <formula1>$J$147:$J$154</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Select integration level" sqref="D125:S125">
      <formula1>$H$143:$H$147</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type" sqref="G87 O87 S87 K87">
      <formula1>$F$136:$F$140</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F57:G57 P59 L59 H59 D59 R57:S57 N57:O57 J57:K57">
      <formula1>$D$147:$D$149</formula1>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type of hazards information generated from the drop-down list&#10;" error="Select from the drop-down list" sqref="F27:F28 R27:R28 N27:N28 J27:J28">
      <formula1>$D$135:$D$142</formula1>
    </dataValidation>
    <dataValidation type="list" allowBlank="1" showInputMessage="1" showErrorMessage="1" sqref="B66">
      <formula1>selectyn</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prompt="Select capacity level" sqref="G54 S54 K54 O54">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scale" sqref="G59 S59 K59 O59">
      <formula1>$F$155:$F$158</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geographical scale" sqref="E69 Q69 M69 I69">
      <formula1>$D$151:$D$153</formula1>
    </dataValidation>
    <dataValidation type="list" allowBlank="1" showInputMessage="1" showErrorMessage="1" prompt="Select response level" sqref="F69 R69 N69 J69">
      <formula1>$H$155:$H$159</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level of improvements" sqref="I87 M87 Q87">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income source" sqref="Q115 Q119 Q121 Q117">
      <formula1>incomesource</formula1>
    </dataValidation>
    <dataValidation type="list" allowBlank="1" showInputMessage="1" showErrorMessage="1" prompt="Select type of policy" sqref="S127 K127 O127">
      <formula1>policy</formula1>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number here" errorTitle="Invalid data" error="Please enter a number between 0 and 9999999" sqref="E21:G21 E27 I21:K21 Q21:S21 M27 I27 M21:O21 Q27">
      <formula1>0</formula1>
      <formula2>99999999999</formula2>
    </dataValidation>
    <dataValidation type="list" allowBlank="1" showInputMessage="1" showErrorMessage="1" prompt="Select a sector" sqref="F63:G63 R63:S63 N63:O63 J63:K63">
      <formula1>$J$146:$J$154</formula1>
    </dataValidation>
    <dataValidation type="list" allowBlank="1" showInputMessage="1" showErrorMessage="1" prompt="Select effectiveness" sqref="G129 S129 O129 K129">
      <formula1>$K$155:$K$159</formula1>
    </dataValidation>
    <dataValidation type="list" allowBlank="1" showInputMessage="1" showErrorMessage="1" sqref="E142:E143">
      <formula1>$D$16:$D$18</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prompt="Select category of early warning systems&#10;&#10;" error="Select from the drop-down list" sqref="E40:E41 Q46:Q47 Q49:Q50 Q43:Q44 Q40:Q41 E46:E47 E49:E50 I46:I47 M46:M47 E43:E44 I49:I50 I43:I44 I40:I41 M49:M50 M43:M44 M40:M41">
      <formula1>$D$163:$D$166</formula1>
    </dataValidation>
    <dataValidation type="list" allowBlank="1" showInputMessage="1" showErrorMessage="1" prompt="Select targeted asset" sqref="E71:E76 I71:I76 M71:M76 Q71:Q76">
      <formula1>$J$165:$J$166</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income source" sqref="E115:F115 R121 R119 R117 M121 M119 M117 I121 I119 I117 R115 M115 I115 E117:F117 E119:F119 E121:F121">
      <formula1>$K$139:$K$153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whole" allowBlank="1" showInputMessage="1" showErrorMessage="1" prompt="Please enter a number" error="Please enter a number here" sqref="D78:D83 H78:H83 L78:L83 P78:P83">
      <formula1>0</formula1>
      <formula2>9999999999999990</formula2>
    </dataValidation>
    <dataValidation type="whole" operator="greaterThan" allowBlank="1" showInputMessage="1" showErrorMessage="1" prompt="Enter total number of assets or ecosystem projected/rehabilitated" error="You need to enter a quantitative value greater than 0&#10;" sqref="E89:E90 E92:E93 E95:E96 E98:E99 I89:I90 M92:M93 I92:I93 I95:I96 I98:I99 M98:M99 M95:M96 M89:M90 Q89:Q90 Q92:Q93 Q95:Q96 Q98:Q99">
      <formula1>0</formula1>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whole" allowBlank="1" showInputMessage="1" showErrorMessage="1" prompt="Enter No. of development strategies" error="Please enter a number here" sqref="D129 H129 L129 P129">
      <formula1>0</formula1>
      <formula2>999999999</formula2>
    </dataValidation>
    <dataValidation type="list" allowBlank="1" showInputMessage="1" showErrorMessage="1" prompt="Select type of assets" sqref="E113 Q113 M113 I113">
      <formula1>$L$140:$L$146</formula1>
    </dataValidation>
    <dataValidation type="list" allowBlank="1" showInputMessage="1" showErrorMessage="1" prompt="Select type of policy" sqref="G127">
      <formula1>$H$164:$H$185</formula1>
    </dataValidation>
  </dataValidations>
  <printOptions/>
  <pageMargins left="0.7" right="0.7" top="0.75" bottom="0.75" header="0.3" footer="0.3"/>
  <pageSetup cellComments="asDisplayed" fitToHeight="0" fitToWidth="1" horizontalDpi="600" verticalDpi="600" orientation="landscape" paperSize="8" scale="36" r:id="rId4"/>
  <drawing r:id="rId3"/>
  <legacyDrawing r:id="rId2"/>
</worksheet>
</file>

<file path=xl/worksheets/sheet8.xml><?xml version="1.0" encoding="utf-8"?>
<worksheet xmlns="http://schemas.openxmlformats.org/spreadsheetml/2006/main" xmlns:r="http://schemas.openxmlformats.org/officeDocument/2006/relationships">
  <dimension ref="B1:E4"/>
  <sheetViews>
    <sheetView zoomScalePageLayoutView="0" workbookViewId="0" topLeftCell="A1">
      <selection activeCell="B2" sqref="B2"/>
    </sheetView>
  </sheetViews>
  <sheetFormatPr defaultColWidth="9.140625" defaultRowHeight="15"/>
  <cols>
    <col min="1" max="1" width="2.421875" style="0" customWidth="1"/>
    <col min="2" max="2" width="109.28125" style="0" customWidth="1"/>
    <col min="3" max="3" width="2.421875" style="0" customWidth="1"/>
    <col min="5" max="5" width="21.57421875" style="0" customWidth="1"/>
  </cols>
  <sheetData>
    <row r="1" spans="2:5" ht="16.5" thickBot="1">
      <c r="B1" s="19" t="s">
        <v>898</v>
      </c>
      <c r="C1" s="373"/>
      <c r="D1" s="373"/>
      <c r="E1" s="89"/>
    </row>
    <row r="2" spans="2:5" ht="306.75" thickBot="1">
      <c r="B2" s="20" t="s">
        <v>899</v>
      </c>
      <c r="C2" s="373"/>
      <c r="D2" s="373"/>
      <c r="E2" s="373"/>
    </row>
    <row r="3" spans="2:5" ht="16.5" thickBot="1">
      <c r="B3" s="19" t="s">
        <v>900</v>
      </c>
      <c r="C3" s="373"/>
      <c r="D3" s="373"/>
      <c r="E3" s="373"/>
    </row>
    <row r="4" spans="2:5" ht="243" thickBot="1">
      <c r="B4" s="21" t="s">
        <v>901</v>
      </c>
      <c r="C4" s="373"/>
      <c r="D4" s="373"/>
      <c r="E4" s="373"/>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dcterms:created xsi:type="dcterms:W3CDTF">2010-11-30T14:15:01Z</dcterms:created>
  <dcterms:modified xsi:type="dcterms:W3CDTF">2016-11-03T18:15:46Z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