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33" activeTab="0"/>
  </bookViews>
  <sheets>
    <sheet name="Overview" sheetId="1" r:id="rId1"/>
    <sheet name="Financial Data " sheetId="2" r:id="rId2"/>
    <sheet name="Procurement" sheetId="3"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 r:id="rId13"/>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<sst xmlns="http://schemas.openxmlformats.org/spreadsheetml/2006/main" count="802" uniqueCount="614">
  <si>
    <t>Project Performance Report (PPR)</t>
  </si>
  <si>
    <t>Period of Report (Dates)</t>
  </si>
  <si>
    <t>30 June 2014 - 30 June 2015</t>
  </si>
  <si>
    <t xml:space="preserve">Project Title: </t>
  </si>
  <si>
    <t>Developing Climate Resilient Flood and Flash Flood Management Practices to Protect Vulnerable Communities of Georgia</t>
  </si>
  <si>
    <t xml:space="preserve">Project Summary: </t>
  </si>
  <si>
    <t>Georgia is a small country, with an area of 69,700 km2 and a population of 4.4 million. 80% of the territory of Georgia is mountainous. 54% of its territory is located at an altitude of 1,000 m above sea level. A complex mountainous topography makes the country more prone to the hydro-geomorphological processes and climatic hazards. As such, Georgia is vulnerable to natural hazards including floods, flash floods, earthquakes, droughts, landslides, avalanches, and mud flows. Flood and Flash Flood events that have annual probability of occurrence of 50% threaten an economic loss for Georgia that exceeds 20% of the country’s GDP. According to the Second National Communication, precipitation patterns have changed in Georgia; rainfall becoming more and more intense and prolonged, concentrated in the short period of time. SNC concludes that the combined effect of intensive rainfall and early snow melt will exacerbate flood and flash flood occurrences during the transition seasons. Historical long time series data analysis in the framework of the Second National Communication established that temperature and precipitation rates are increasing in Western Georgia, with marginal increases of 0.2-0.4 and 8-13% for each of the respective parameters. In this regard, Rioni river basin has been identified by the SNC as the most vulnerable basin susceptible to various extreme climatic events, significantly enhanced by global warming.                                                                                                       The 4-year project focuses on Rioni river basin. The project will improve resilience of highly exposed regions of Georgia to hydro-meteorological threats that are increasing in frequency and intensity as a result of climate change. The project will help the government and the population of the target region of Rioni river basin to develop adaptive capacity and embark on climate resilient economic development. The project is comprised of three main components: 
1. Floodplain development policy introduced to incentivize long term resilience to flood / flash flood risks;
2. Climate resilient practices of flood management developed and implemented to reduce vulnerability of highly exposed communities;
3. Early warning system in place to improve preparedness and adaptive capacity of population.
Direct intervention measures will be conducted in target areas of the basin applying improved existing structural and introducing non-structural, bio – engineering options that help natural infiltration and discharge transmission of the floodplain.
An Early Warning System, with improved meteorological and hydrological forecasting, will be established for Rioni river basin. The system will establish early warning communication network using different communication links.
As a first climate change adaptation project in the country, lessons learnt and best practices will be shared at national, regional and global levels with key stakeholders, researchers and climate change related institutions for further replication in other parts of the country as well as globally.</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</si>
  <si>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</si>
  <si>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</si>
  <si>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</si>
  <si>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</si>
  <si>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</si>
  <si>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</si>
  <si>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</si>
  <si>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</si>
  <si>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</si>
  <si>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PIMS 4583,   Project Number 00076540</t>
  </si>
  <si>
    <t>Afghanistan</t>
  </si>
  <si>
    <t>FP</t>
  </si>
  <si>
    <t>Yes</t>
  </si>
  <si>
    <t>Biodiversity</t>
  </si>
  <si>
    <t>U</t>
  </si>
  <si>
    <t>BD-SP1-PA Financing</t>
  </si>
  <si>
    <t>1: Arid &amp; semi-arid ecosystems</t>
  </si>
  <si>
    <t>Implementing Entity (IE) [name]:</t>
  </si>
  <si>
    <t>UNDP</t>
  </si>
  <si>
    <t>Albania</t>
  </si>
  <si>
    <t>MSP</t>
  </si>
  <si>
    <t>No</t>
  </si>
  <si>
    <t>Climate Change Adaptation</t>
  </si>
  <si>
    <t>S</t>
  </si>
  <si>
    <t>BD-SP2-Marine PA</t>
  </si>
  <si>
    <t>2: Coastal, marine &amp; freshwater ecosystems</t>
  </si>
  <si>
    <t>Type of IE:</t>
  </si>
  <si>
    <t>Multilateral Implementing Entity</t>
  </si>
  <si>
    <t>Algeria</t>
  </si>
  <si>
    <t>EA</t>
  </si>
  <si>
    <t>Climate Change Mitigation</t>
  </si>
  <si>
    <t>MU</t>
  </si>
  <si>
    <t>BD-SP3-PA Networks</t>
  </si>
  <si>
    <t>3: Forest ecosystems</t>
  </si>
  <si>
    <t xml:space="preserve">Country(ies): </t>
  </si>
  <si>
    <t>Georgia</t>
  </si>
  <si>
    <t>Angola</t>
  </si>
  <si>
    <t>International Waters</t>
  </si>
  <si>
    <t>Good</t>
  </si>
  <si>
    <t>BD-SP5-Markets</t>
  </si>
  <si>
    <t>13: Conservation and Sustainable Use of Biological Diversity Important to Agriculture</t>
  </si>
  <si>
    <t>Relevant Geographic Points (i.e. cities, villages, bodies of water):</t>
  </si>
  <si>
    <t>The project target areas are: Ambrolauri, Oni, Lentekhi, Tsageri, Tskaltubo and Samtredia municipalities (Rioni river basin).</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</si>
  <si>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</si>
  <si>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</si>
  <si>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</si>
  <si>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</si>
  <si>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</si>
  <si>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</si>
  <si>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</si>
  <si>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</si>
  <si>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</si>
  <si>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</si>
  <si>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</si>
  <si>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</si>
  <si>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</si>
  <si>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</si>
  <si>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13-14 December 2011</t>
  </si>
  <si>
    <t>IE-AFB Agreement Signature Date:</t>
  </si>
  <si>
    <t>CC-SP6-LULUCF</t>
  </si>
  <si>
    <t>12: Integrated Ecosystem Management</t>
  </si>
  <si>
    <t>Start of Project/Programme:</t>
  </si>
  <si>
    <t>11 June 2012, Project Document signed by UNDP and Ministry of Environment Protection of Georgia</t>
  </si>
  <si>
    <t>Cross cutting capacity building</t>
  </si>
  <si>
    <t>14: Persistent Organic Pollutants</t>
  </si>
  <si>
    <t>Mid-term Review Date (if planned):</t>
  </si>
  <si>
    <t>4th  quarter of 2014</t>
  </si>
  <si>
    <t>Terminal Evaluation Date:</t>
  </si>
  <si>
    <t>2nd quarter of 2016</t>
  </si>
  <si>
    <t>List documents/ reports/ brochures / articles that have been prepared about the project.</t>
  </si>
  <si>
    <t>Cyprus</t>
  </si>
  <si>
    <t>1. Use and Design of appropriate Bioengineering Solutions for Rioni Basin, Georgia (Eng);
2. Development of a Robust Dam Safety Program For Consideration by the Georgia (Eng/Geo);
3. Study of Dam Safety Practices  -  Rioni Basin Dams (Eng);
4. Adverse Maintenance Practices At Rioni Basin Dams (Eng);
5. Institutional Arrangement plan for flood forecasting, flood emergency response (Eng);
6. Detailed design and supporting documentation for a fully integrated flood forecasting and early warning system including the communications network (Eng);
7. Guidance document on the approach used to develop employment scheme (Geo);
8. Employment Guaranty Scheme  (Eng/Geo);
9. Socio-economic assessment (Eng);
10. Introducing index based flood insurance to Municipalities in the Rioni basin (Eng);
11. Flood risk modelling guidance document (Eng);
12. Recommendations for Improved Building Codes in Georgia (Eng/Geo);
13. Land Use Policy Framework and Guidelines (Eng/Geo);
14. Flood Estimation Guidelines (Eng);
15. Geological Report for six municipalities of Rioni basin (Eng/Geo);
16. Floodplain Zoning Policy Framework and Policy Guidance Notes (Eng/Geo).
17. Articles/stories on the web:
http://www.undp.org/content/undp/en/home/ourwork/ourstories/in-gerogia--flood-defences-protect-livelihoods-and-the-environme.html 
http://www.ge.undp.org/content/georgia/en/home/operations/projects/environment_and_energy/floods/ 
http://www.ge.undp.org/content/georgia/en/home/library/environment_energy/flood-and-flash-flood-management-practices/
https://www.facebook.com/media/set/?set=a.751661484881850.1073741979.319570924757577&amp;type=3  https://www.facebook.com/media/set/?set=a.819129158135082.1073742030.319570924757577&amp;type=3 https://www.facebook.com/media/set/?set=a.857446504303347.1073742065.319570924757577&amp;type=3</t>
  </si>
  <si>
    <t>Czech Republic</t>
  </si>
  <si>
    <t>List the Website address (URL) of project.</t>
  </si>
  <si>
    <t>Democratic People's Republic of Korea</t>
  </si>
  <si>
    <t xml:space="preserve">http://www.ge.undp.org/content/georgia/en/home/operations/projects/environment_and_energy/floods.html
http://www.undp-alm.org/projects/af-georgia
</t>
  </si>
  <si>
    <t>Democratic Republic of the Congo</t>
  </si>
  <si>
    <t>Denmark</t>
  </si>
  <si>
    <t xml:space="preserve">Project contacts:  </t>
  </si>
  <si>
    <t>Djibouti</t>
  </si>
  <si>
    <t>National Project Manager/Coordinator</t>
  </si>
  <si>
    <t>Dominica</t>
  </si>
  <si>
    <t xml:space="preserve">Name: </t>
  </si>
  <si>
    <t>Ivane Tsiklauri, Project Manager, UNDP Georgia</t>
  </si>
  <si>
    <t>Dominican Republic</t>
  </si>
  <si>
    <t xml:space="preserve">Email: </t>
  </si>
  <si>
    <t xml:space="preserve">ivane.tsiklauri@undp.org </t>
  </si>
  <si>
    <t>Ecuador</t>
  </si>
  <si>
    <t xml:space="preserve">Date: </t>
  </si>
  <si>
    <t>21.05.2015</t>
  </si>
  <si>
    <t>Egypt</t>
  </si>
  <si>
    <t>Government DA</t>
  </si>
  <si>
    <t>El Salvador</t>
  </si>
  <si>
    <t>Teimuraz Murgulia, First Deputy Minister, Minitsry of Environment and Natural Resources Protection</t>
  </si>
  <si>
    <t>Equatoral Guinea</t>
  </si>
  <si>
    <t>teimuraz.murgulia@gmail.com</t>
  </si>
  <si>
    <t>Eritrea</t>
  </si>
  <si>
    <t>Estonia</t>
  </si>
  <si>
    <t>Implementing Entity</t>
  </si>
  <si>
    <t>Ethiopia</t>
  </si>
  <si>
    <t>Nino Antadze, Team Leader, Environment and Energy Portfolio, UNDP Georgia</t>
  </si>
  <si>
    <t>Fiji</t>
  </si>
  <si>
    <t>nino.antadze@undp.org</t>
  </si>
  <si>
    <t>Finland</t>
  </si>
  <si>
    <t>France</t>
  </si>
  <si>
    <t>Executing Agency</t>
  </si>
  <si>
    <t>Gambia</t>
  </si>
  <si>
    <t>Tamar Bagratia, Head, National Environmental Agency</t>
  </si>
  <si>
    <t>t.bagratia@nea.gov.ge</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</si>
  <si>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</si>
  <si>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</si>
  <si>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</si>
  <si>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</si>
  <si>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</si>
  <si>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</si>
  <si>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</si>
  <si>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</si>
  <si>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</si>
  <si>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</si>
  <si>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</si>
  <si>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</si>
  <si>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</si>
  <si>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</si>
  <si>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</si>
  <si>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</si>
  <si>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</si>
  <si>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</si>
  <si>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</si>
  <si>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</si>
  <si>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</si>
  <si>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</si>
  <si>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</si>
  <si>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</si>
  <si>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</si>
  <si>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</si>
  <si>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</si>
  <si>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</si>
  <si>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</si>
  <si>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</si>
  <si>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</si>
  <si>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</si>
  <si>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</si>
  <si>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</si>
  <si>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</si>
  <si>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</si>
  <si>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</si>
  <si>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</si>
  <si>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</si>
  <si>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</si>
  <si>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</si>
  <si>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</si>
  <si>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</si>
  <si>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</si>
  <si>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</si>
  <si>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</si>
  <si>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</si>
  <si>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</si>
  <si>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</si>
  <si>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</si>
  <si>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</si>
  <si>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</si>
  <si>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</si>
  <si>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</si>
  <si>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</si>
  <si>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</si>
  <si>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</si>
  <si>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</si>
  <si>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</si>
  <si>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</si>
  <si>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</si>
  <si>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</si>
  <si>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</si>
  <si>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</si>
  <si>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</si>
  <si>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</si>
  <si>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</si>
  <si>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</si>
  <si>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</si>
  <si>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</si>
  <si>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</si>
  <si>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</si>
  <si>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</si>
  <si>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</si>
  <si>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</si>
  <si>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</si>
  <si>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</si>
  <si>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</si>
  <si>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</si>
  <si>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</si>
  <si>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</si>
  <si>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</si>
  <si>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</si>
  <si>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</si>
  <si>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</si>
  <si>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</si>
  <si>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</si>
  <si>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</si>
  <si>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</si>
  <si>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</si>
  <si>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</si>
  <si>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</si>
  <si>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</si>
  <si>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</si>
  <si>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</si>
  <si>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</si>
  <si>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</si>
  <si>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</si>
  <si>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</si>
  <si>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</si>
  <si>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</si>
  <si>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</si>
  <si>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</si>
  <si>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</si>
  <si>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</si>
  <si>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</si>
  <si>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</si>
  <si>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</si>
  <si>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</si>
  <si>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</si>
  <si>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</si>
  <si>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</si>
  <si>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</si>
  <si>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</si>
  <si>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</si>
  <si>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</si>
  <si>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</si>
  <si>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</si>
  <si>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</si>
  <si>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</si>
  <si>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</si>
  <si>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</si>
  <si>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</si>
  <si>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</si>
  <si>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</si>
  <si>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</si>
  <si>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</si>
  <si>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</si>
  <si>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30.06.2015</t>
  </si>
  <si>
    <t xml:space="preserve">DISBURSEMENT OF AF GRANT FUNDS </t>
  </si>
  <si>
    <t>How much of the total AF grant as noted in Project Document plus any project preparation grant has been spent to date?</t>
  </si>
  <si>
    <r>
      <t>Estimated cumulative total disbursement as of</t>
    </r>
    <r>
      <rPr>
        <b/>
        <sz val="11"/>
        <color indexed="10"/>
        <rFont val="Times New Roman"/>
        <family val="1"/>
      </rPr>
      <t xml:space="preserve"> </t>
    </r>
    <r>
      <rPr>
        <b/>
        <sz val="11"/>
        <rFont val="Times New Roman"/>
        <family val="1"/>
      </rPr>
      <t>30.06.2015</t>
    </r>
  </si>
  <si>
    <t>Add any comments on AF Grant Funds. (word limit=200)</t>
  </si>
  <si>
    <t>EXPENDITURE DATA</t>
  </si>
  <si>
    <t>List ouput and corresponding amount spent for the current reporting period</t>
  </si>
  <si>
    <t>ITEM / ACTIVITY / ACTION</t>
  </si>
  <si>
    <t>AMOUNT/USD</t>
  </si>
  <si>
    <t>Output 1.1.: Hazard and inundation maps produced</t>
  </si>
  <si>
    <t>AF</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</si>
  <si>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</si>
  <si>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</si>
  <si>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1.4 Targeted training if national and local authorities responsible for climate risk management in advanced methods of forward looking climate risk management planning and flood prevention measures</t>
  </si>
  <si>
    <t>Output 1.5 Community-based flood insurance scheme designed and implemented covering highly exposed villages under 6 municipalities</t>
  </si>
  <si>
    <t>Output 2.1 Direct measures of long term flood prevention and  risk mitigation designed with participation of local governments and population in 6 municipalities (Lentekhi, Oni, Ambrolauri, Tskaltubo, Samtredia, Tsageri)</t>
  </si>
  <si>
    <t>Output 2.2 Community-based adaptation measures, such as bank terracing, vegetative buffers, bundles and tree revetments implemented building on an existing municipal employment guarantee scheme</t>
  </si>
  <si>
    <t>Output 2.3.: Flood plain seasonal productive systems (e.g. short season annual cropping, cattle rearing plots or seasonal pastures, agro-forestry) benefit 200,000 people and improve resilience to flood threat</t>
  </si>
  <si>
    <t>Output 2.4 Lessons learned and best practices documented and disseminated to raise awareness of effective climate risk management options for further up-scaling</t>
  </si>
  <si>
    <t>Output 3.1.: Long term historical observation data digitised and used in policy formulation and risk management practices</t>
  </si>
  <si>
    <t>Output 3.2. Multi hazard risk assessment for the Rioni river basin (floods, flash floods, associated mudflows and landslides, linked with climatic alterations under alternative scenarios).</t>
  </si>
  <si>
    <t>Output 3.3. Series of targeted training delivered for the NEA staff and partner organizations in the advanced methods of risk assesment</t>
  </si>
  <si>
    <t>Output 3.4. Essential equipment to increase monitoring and forecasting capabilities in the target basin procured and installed</t>
  </si>
  <si>
    <t>Output 3.5:  Systems established at the national and sub-national level led by the NEA for long and short term flood forecasting of hydrological risks; including dissemination and communication of forecasts</t>
  </si>
  <si>
    <t xml:space="preserve">Project Execution </t>
  </si>
  <si>
    <t>UNDP/TRAC</t>
  </si>
  <si>
    <t>AF TOTAL</t>
  </si>
  <si>
    <t>UNDP/TRAC TOTAL</t>
  </si>
  <si>
    <t>GRAND TOTAL</t>
  </si>
  <si>
    <t>PLANNED EXPENDITURE SCHEDULE</t>
  </si>
  <si>
    <t>List outputs planned and corresponding projected cost for the upcoming reporting period</t>
  </si>
  <si>
    <t>PROJECTED COST</t>
  </si>
  <si>
    <t>Est. Completion Date</t>
  </si>
  <si>
    <t>Output 1.1.  Hazard  and inundation maps produced for whole basin</t>
  </si>
  <si>
    <t>Output 1.2. Enhanced land-use regulations introduced (land-use planning, including zoning and development controls, e.g. expansion, economic development categories etc.) to ensure  comprehensive floodplain management and spatial planning</t>
  </si>
  <si>
    <t>Output 1.3.  New building codes reviewed and streamlined for the housing rehabilitation schemes to flood proof new buildings (e.g. material standards, traditional house raising etc).</t>
  </si>
  <si>
    <t>Output 2.3 Flood plain seasonal productive systems (e.g. short season annual cropping, cattle rearing plots or seasonal pastures, agro-forestry) benefit 200,000 people and improve resilience to flood threat</t>
  </si>
  <si>
    <t>Output 3.1 Long-term historical observation data digitized and used in policy formulation and risk management practices</t>
  </si>
  <si>
    <t>TOTAL</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</si>
  <si>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</si>
  <si>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</si>
  <si>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160,000 USD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</si>
  <si>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</si>
  <si>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</si>
  <si>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 xml:space="preserve">The co-financing of $160,000 from UNDP TRAC funds constitutes 3.2% of total project funding.  It is easily tracked and verified as it is totally dedicated to the management component.  </t>
  </si>
  <si>
    <t>PROCUREMENT DATA</t>
  </si>
  <si>
    <t>Please provide information for all contracts over $2,500 USD</t>
  </si>
  <si>
    <t>Please provide the number of  contracts under $2,500, signed during this reporting period:</t>
  </si>
  <si>
    <t>LIST OF CONTRACTS</t>
  </si>
  <si>
    <t>List all contracts related to the project/program with signature dates</t>
  </si>
  <si>
    <t>Contract Type</t>
  </si>
  <si>
    <t>Agency / Contracted party</t>
  </si>
  <si>
    <t>Contract Value/Amount (USD)</t>
  </si>
  <si>
    <t>Signature Date</t>
  </si>
  <si>
    <t>Payment to Date</t>
  </si>
  <si>
    <t>Remaining Balance</t>
  </si>
  <si>
    <t>Individual Contract (IC) 2014/152</t>
  </si>
  <si>
    <t>Individual Contract (IC) 2014/167</t>
  </si>
  <si>
    <t>Amendment to Individual Contract (IC) 2014/167</t>
  </si>
  <si>
    <t>Individual Contract (IC) 2014/102</t>
  </si>
  <si>
    <t>Individual Contract (IC) 2014/119</t>
  </si>
  <si>
    <t>Individual Contract (IC) 2014/192</t>
  </si>
  <si>
    <t>Amendment to Individual Contract (IC) 2014/031</t>
  </si>
  <si>
    <t>Individual Contract (IC) 2014/193</t>
  </si>
  <si>
    <t>Amendment to Individual Contract (IC) 2014/193</t>
  </si>
  <si>
    <t>Amendment to Individual Contract (IC) 2014/050</t>
  </si>
  <si>
    <t>Individual Contract (IC) 2014/191</t>
  </si>
  <si>
    <t>Amendment to Individual Contract (IC) 2014/191</t>
  </si>
  <si>
    <t>Individual Contract (IC) 2014/229</t>
  </si>
  <si>
    <t>Individual Contract (IC) 2014/228</t>
  </si>
  <si>
    <t>Individual Contract (IC) 2014/286</t>
  </si>
  <si>
    <t>Amendment to Individual Contract (IC) 2014/286</t>
  </si>
  <si>
    <t>Individual Contract (IC) 2015/037</t>
  </si>
  <si>
    <t>Individual Contract (IC) 2015/083</t>
  </si>
  <si>
    <t>Service Contract (SC)</t>
  </si>
  <si>
    <t>Institutional Contract #039/08/2014</t>
  </si>
  <si>
    <t>Civil Works Contract #096/12/2014</t>
  </si>
  <si>
    <t>Civil Works Contract# 009/03/2015</t>
  </si>
  <si>
    <t>Civil Works Contract #008/03/2015</t>
  </si>
  <si>
    <t>Purchase Order (PO) #6057</t>
  </si>
  <si>
    <t>Purchase Order (PO) #5979</t>
  </si>
  <si>
    <t>Purchase Order (PO) #5636</t>
  </si>
  <si>
    <t>Purchase Order (PO) #5707</t>
  </si>
  <si>
    <t>Amendment to Letter of Agreement (LoA)</t>
  </si>
  <si>
    <t>Letter of Agreement (LoA)</t>
  </si>
  <si>
    <t>Micro-Capital Grant Agreement</t>
  </si>
  <si>
    <t>BIDS</t>
  </si>
  <si>
    <t>List all bids for each contact signed with date of open call and winning bid</t>
  </si>
  <si>
    <t>CONTRACT &amp; Procurement Method</t>
  </si>
  <si>
    <t>Submitted Bids</t>
  </si>
  <si>
    <t>Bid Amount (USD)</t>
  </si>
  <si>
    <t>Winning Bid Amount (USD)</t>
  </si>
  <si>
    <t>Selection Justification for the Winner</t>
  </si>
  <si>
    <t xml:space="preserve">RFQ on purchase of Early Warning System equipment for the project implementing partner NEA was posted on web-sites on 24.10.2014 and announcement extended on 06.10.2014 </t>
  </si>
  <si>
    <t xml:space="preserve">RFQ on purchase of Automatic Weather Station Network Monitoring, Maintenance and Asset Management for the project implementing partner NEA was posted on web-sites on 24.10.2014 </t>
  </si>
  <si>
    <t>The Procurement procedure applied - Technical evaluation results and proposed price, best offeror meeting technical evaluation criteria. Only one bid was received. Based on researches conducted by project before tender announcement, only one local company was capable to provide requested service and it was waste of time to extend the RFQ, thus the only bidder who was identified as responsive was contracted.</t>
  </si>
  <si>
    <t xml:space="preserve">RFQ on purchase of Inclinometer for project implementing partner NEA was posted on web-sites on 16.04.2014 </t>
  </si>
  <si>
    <t>The Procurement procedure applied - Technical evaluation results and proposed price, best offeror meeting technical evaluation criteria. Bidder providing the cheapest bid and meeting technical requirements was selected and contracted. Solution 2 was selected as proposed solution included some accessories which were necessary for the equipment</t>
  </si>
  <si>
    <t xml:space="preserve">RFQ on purchase of Construction materials for meteo stations was posted on web-sites on 12.06.2014  and was reposted twice on 7 July 2014 and 14 July 2014 </t>
  </si>
  <si>
    <t xml:space="preserve">The Procurement procedure applied - Technical evaluation results and proposed price, best offeror meeting technical evaluation criteria was selected and contracted. </t>
  </si>
  <si>
    <t>ITB on Construction of Embankment Structures on 4 locations/4 LOTs: 1) the right bank of the river Kheledula in the borough (Daba) Lentekhi, 2) the right bank of river Tskhenistskali in the Lentekhi settlement, 3) river Rioni in Ambroluari district village Bugeuli and 4) river Rioni in Tskaltubo district village Zarati was announced on 28 October 2014 Partial Bids were permitted</t>
  </si>
  <si>
    <t xml:space="preserve">ITB on Construction of Embankment Structures on 3 locations/3 LOTs: 1) the right bank of river Tskhenistskali in the Lentekhi settlement, 2) river Rioni in Ambroluari district village Bugeuli and 3) river Rioni in Tskaltubo district village Zarati was announced on 25 December 2014.  Partial Bids were permitted </t>
  </si>
  <si>
    <t xml:space="preserve">The Procurement procedure applied - Technical evaluation results and proposed price, best offerors meeting technical evaluation criteria were selected and contracted. Following to overall evaluation process conducted all three companies who participated in bidding process were identified technically responsive to conduct requested construction works. For LOT 1 (two bids) and LOT 3 (3 bids) the cheapest technically responsive bidders were selected to award the contract. For LOT 2 only bidder was available and as ITB was announced for second time and the bidder was identified technically responsive there was made a decision to award the contract. Currently, LOT 2 contract is not signed as the bidder is conducting procedure of obtaining license on explosion works (per ITB requirement/regulation). Hence, the bidder will be contracted as soon as submits the requested license on explosion works. </t>
  </si>
  <si>
    <t>RISK ASSESMENT</t>
  </si>
  <si>
    <t>IDENTIFIED RISKS</t>
  </si>
  <si>
    <t>List all Risks identified in project preparation phase and what  steps are being taken to mitigate them</t>
  </si>
  <si>
    <t>Identified Risk</t>
  </si>
  <si>
    <t>Current Status</t>
  </si>
  <si>
    <t>Steps Taken to Mitigate Risk</t>
  </si>
  <si>
    <t xml:space="preserve">Unforeseen delays in undertaking essential surveys due to weather/access issues etc.  </t>
  </si>
  <si>
    <t>Medium</t>
  </si>
  <si>
    <t xml:space="preserve">This risk was realized in the reporting period at the Zarati site due to adverse weather (water level) conditions.  With water levels being too high the works have had to be delayed. The works were delayed and the project closely monitored the river levels every 15 days  and weather forecasts used to identify optimum start date for the works. </t>
  </si>
  <si>
    <t>Adverse climatic conditions may also pose risks to workforce health and safety, or damage adaptation measures being implemented</t>
  </si>
  <si>
    <t>High</t>
  </si>
  <si>
    <t>Tenders for adaptation measures include requirements for H&amp;S insurance for employees involved in works related to the project. This risk was not realized in the reporting period.</t>
  </si>
  <si>
    <t>Resistance of certain government institutions to introduce floodplain development policy that sets number of land use limiting regulations and floodplain zoning rules.</t>
  </si>
  <si>
    <t>At the Interagency Working group Meetings representatives of the ministries and respective Parliamentary committees were supportive of new landuse manaegment policy recommendations.  To ensure that proposed new policy will be adopted by the government, the project will actively lobby with respective ministries and agencies (ministries of environment, agriculture and of economic development.).  The project is currently finalising floodplain zoning policy and associated floodplain zoning control rules (by June 2015) and will undertake detailed consultation with national and regional stakeholders in 2015.</t>
  </si>
  <si>
    <t>Lack of incentives for particular local communities to cooperate in activities that do not yield immediate financial value, but aim at longer-term resilience, may reduce stakeholder engagement and comprehensive participation.</t>
  </si>
  <si>
    <r>
      <t xml:space="preserve">All community members that the project met were very supportive of planned activities. Under different activities of the project like flood insurance, river bank protective measures, agro-forestry, flood forecasting and early warning, there was </t>
    </r>
    <r>
      <rPr>
        <sz val="11"/>
        <rFont val="Times New Roman"/>
        <family val="1"/>
      </rPr>
      <t xml:space="preserve">extensive community involvement. </t>
    </r>
  </si>
  <si>
    <t>Due to staff turnover at the target Ministries the trained staff may leave for the other job opportunities undermining installed technical capacity</t>
  </si>
  <si>
    <t>Low</t>
  </si>
  <si>
    <t>The project has permanent consultations with respective ministries that staff trained by the project should keep their positions. It is more difficult to avoid staff turnover at the municipalities, therefore the project has always intensive consultations with new municipal staff on the project objectives and activities.</t>
  </si>
  <si>
    <t>Delays in recruitment of qualified project staff may affect the timeframe of different project activities.</t>
  </si>
  <si>
    <t>The project uses services of UNDP Procurement and HR units, which ensured smooth hiring and tendering processes in the last reporting period. No significant delays in recruitment of project staff or experts.</t>
  </si>
  <si>
    <t xml:space="preserve">Changes in the government structures and functions of the Min of EP. </t>
  </si>
  <si>
    <t>There were no significant changes in the relevant governmental structure in the last reporting period.</t>
  </si>
  <si>
    <t>Critical Risks Affecting Progress (Not identified at project design)</t>
  </si>
  <si>
    <t>Identify Risks with a 50% or &gt; likelihood of affecting progress of project</t>
  </si>
  <si>
    <t>Due to adverse weather (water level) conditions delay of works on flood defense structure in Zarati (Tskaltubo municipality)</t>
  </si>
  <si>
    <t>The project has frequent contact with the service provider company as well with NEA's regional branch about water level in the river Rioni in Zarati site. According to the NEA forecasts,  water level in mentioned place will decrease from July to enable start of the works.</t>
  </si>
  <si>
    <t>Failure to reach agreement on new policy/legislative framework</t>
  </si>
  <si>
    <t xml:space="preserve">The project continues extensive advocacy and lobbying for considering amendments in the relevant legislation/procedures and consequently expects respective changes in land use and building codes policy. </t>
  </si>
  <si>
    <t>UNDP Contracting procedures and requirements inhibit local builders (service providers) to the extent that few, if any national service providers can be contracted.</t>
  </si>
  <si>
    <t>Additional measures include holding information and orientation workshops with targeted potential service providers to assist them in responding to the opportunities.</t>
  </si>
  <si>
    <t>Turnover in partner institutions (like municipalities) related to political changes results in delays through having to re-engage with these partners and re-brief key officials.</t>
  </si>
  <si>
    <t>Project openly discuss this risk with partners and look at training of more than one person for each key position/function.</t>
  </si>
  <si>
    <t>There is a risk that the Government of Georgia will not see the flood insurance scheme as sufficiently high on its agenda to provide the necessary support funding.</t>
  </si>
  <si>
    <t>The insurance scheme was prepared under intensive consultations with stakeholders through several meetings and workshops. The project aims to hand over the insurance product to the appropriate government stakeholder (MoE) to take forward with the project's support and lobbying. The project has set up a technical management forum to collect data for updating as well as long-term management of the data and model. The project has also set up a policy management forum which will take forward the policy, legal, consultation aspects of the implementation of the scheme.</t>
  </si>
  <si>
    <t>Delay of works on flood defense structure in Budeuli (Ambrolauri municipality) as contracted company has to obtain license on boulders.</t>
  </si>
  <si>
    <t xml:space="preserve"> Because licensing application procedure requires (as practice proves)  from about 45 to 80 days it is difficult to define when company will obtain license. The project has intensive consultations with the contracted company, local municipality and especially with NEA (as a license issuer) for timely obtaining license.</t>
  </si>
  <si>
    <t>Risk Measures: Were there any risk mitigation measures employed during the current reporting period?  If so, were risks reduced?  If not, why were these risks not reduced?</t>
  </si>
  <si>
    <t>Add any comments relevant to risk mitigation (word limit = 500)</t>
  </si>
  <si>
    <t>The project has employed risk mitigation measures mainly related to adverse weather conditions and increase of river levels at the Zarati site, hampering the work of the contracted company. The project closely monitors the river levels and weather forecast to ensure immediate start-up of works once the river level permits to do so. Another risk mitigation measure is related to technical procedures for obtaining license on boulders by the contracted company for Budeuli site. For the time being the project has intensive consultations with Licensing Department of NEA and Forestry Agency.</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</si>
  <si>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</si>
  <si>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</si>
  <si>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</si>
  <si>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</si>
  <si>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</si>
  <si>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</si>
  <si>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</si>
  <si>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Outcome 1: Floodplain development policies in place to minimise exposure of highly vulnerable people of Rioni river basin to climate change induced flood risks</t>
  </si>
  <si>
    <t xml:space="preserve">Produce inundation maps with 5, 20, 50, 100, 500, 1000 years flood return periods. Draft new land use policy and improved building codes for high flood risk areas. Targeted training of national and local authorities responsible for climate risk management. Design community-based flood insurance scheme. </t>
  </si>
  <si>
    <r>
      <t>During reporting period, for reaching targets and milestones under Outcome 1, following results have been achieved: Landslide and mudflow maps prepared for six target municipalities, flood maps were prepared for the 2, 5, 20, 50, 100, 500, 1000 years flood return periods for the entire Rioni basin (main river and main tributaries). Activities have been implemented related to land use policy. Particularly, the development of flood zones based on  risk category and the supporting flood zoning policy, within which will be defined, the types of land use development and activities that will be permitted in each zone.</t>
    </r>
    <r>
      <rPr>
        <sz val="11"/>
        <color indexed="17"/>
        <rFont val="Times New Roman"/>
        <family val="1"/>
      </rPr>
      <t xml:space="preserve"> Using results from activities above mentioned flood plain policy document will be elaborated and finalized in summer 2015. In case of adoption flood plain policy by government of Georgia about 200 000 people will be indirectly benefited.</t>
    </r>
    <r>
      <rPr>
        <sz val="11"/>
        <rFont val="Times New Roman"/>
        <family val="1"/>
      </rPr>
      <t xml:space="preserve"> Flood insurance zones have also been developed, within which insurance premiums and payouts will be set, within the index-based flood insurance scheme which has also been developed by the project. Flood resilient building codes been prepared for Georgia following detailed evaluation of existing building codes.  The new codes include best practice relevant to flood resilience such as evaluation of the impacts of current status and gaps on structures in flood prone areas and as well recommendations on improvement of the flood resilience of existing construction along flood plain areas of the rivers of Georgia. A GIS-based Socio-economic model has been developed for the whole of the Rioni basin, which represents an innovative approach to the economic assessment of flood damage and loss for different flood events within the flood plains of the Rioni basin and some of its major tributaries. Data collection was prioritized in the municipalities of Lentekhi, Oni, Ambrolauri, Samtredia, Tskaltubo and Tsageri , but best efforts were made to get data for all municipalities.  Using the damages and losses model, an innovative flood insurance model has also been developed which calculates losses to be insured for different magnitude flood events and the associated payouts that should be made in each event to each flood receptor.  The Insurance model is promoted under the headline “planning for a resilient future”. The principle premise is ‘pooled risk’ where funds are made available by all municipalities with mutually agreed formula for calculation of premiums based on risk zones and pay out based on gauging station trigger levels.  Hence the insurance scheme will be index-based. </t>
    </r>
    <r>
      <rPr>
        <sz val="11"/>
        <color indexed="17"/>
        <rFont val="Times New Roman"/>
        <family val="1"/>
      </rPr>
      <t>Proposed insurance scheme will directly benefit about 513 862 people living in target six municipalities.</t>
    </r>
  </si>
  <si>
    <t xml:space="preserve">Outcome 2: Direct investments and local actions in highly exposed and vulnerable communities improve flood management practice on 8,400km2 and build resilience of 200,000 people </t>
  </si>
  <si>
    <t>Design and implement the preferred structural and non-structural options. Develop appropriate floodplain and hillslope agro-forestry measures; Design employment scheme.</t>
  </si>
  <si>
    <r>
      <t xml:space="preserve">During the reporting period, number of options for both structural and non-structural measures for improved flood management have been designed and implemented (some structural activities still ongoing). 12 high-risk sites have been selected from the long list of priority sites. 6 flood protection measures designed and 2 flood protection defenses  completed (works on construction of flood defense structures on Kheledura river and Tskhenistskali river  in Lentekhi municipality). </t>
    </r>
    <r>
      <rPr>
        <sz val="11"/>
        <color indexed="17"/>
        <rFont val="Times New Roman"/>
        <family val="1"/>
      </rPr>
      <t>Both constructions will directly benefit about 2830 local people living in Lentekhi and 8 adjacent villages</t>
    </r>
    <r>
      <rPr>
        <sz val="11"/>
        <rFont val="Times New Roman"/>
        <family val="1"/>
      </rPr>
      <t xml:space="preserve">. Construction works started on Zarati site (Rioni river, Tskaltubo municipality). Works are underway at Bugeuli site in Ambrolauri municipality, as winner company is now obtaining license on extraction of boulders from the territory indicated in the bidding documents. In parallel, design of flood defense constructions has been elaborated for four sites (Sajavakho-Samtredia, Chalistavi-Tsageri, Komandeli-Oni and Leksura-Lentekhi). With regards Agro-forestry, eight plots were selected (seven in Samtredia and one in Tskaltubo municipalities), with total area about 9 ha. for agro-forestry. All plots were fenced and planted with different species like Willow, Ash tree, Oak, Acacia, Wild plum and Nut. Totally 21 000 of trees planted.  </t>
    </r>
    <r>
      <rPr>
        <sz val="11"/>
        <color indexed="17"/>
        <rFont val="Times New Roman"/>
        <family val="1"/>
      </rPr>
      <t>Implemented agro-forestry component will directly benefit about 1150 local people living in Samtredia and Tskaltubo municipalities.</t>
    </r>
    <r>
      <rPr>
        <sz val="11"/>
        <rFont val="Times New Roman"/>
        <family val="1"/>
      </rPr>
      <t xml:space="preserve"> The employment guarantee scheme was designed through which local people were employed  (Under Agroforestry activity about 160 local people were employed) that indeed generated more ownership and enabled generating income.</t>
    </r>
  </si>
  <si>
    <t>Outcome 3: Institutional Capacity developed for early warning and timely alert communication to vulnerable communities of the Rioni river basin</t>
  </si>
  <si>
    <t>For increasing monitoring and forecasting capabilities in the target Rioni river basin, install automatic monitoring stations, posts. Undertake establishing flood forecasting and early warning system for Rioni river basin.</t>
  </si>
  <si>
    <r>
      <t xml:space="preserve">For improving existing weather and flood forecasting system in Rioni river basin, the project installed a tota of 35 new hydrometric gauging stations as follows:  five meteorological stations, twenty meteorological posts and ten hydrological posts have been installed in selected places of the basin. All mentioned stations were purchased and installed in 2013 and 2014. 
A flood forecasting platform, based on Deltares-FEWS, is being implemented. The precipitation information from the stations is being combined with precipitation information from satellite and forecasting modelling sources. Within this platform, several modelling packages are linked. Mike 11 software used within the Deltares-FFEWS  platform which is linking different meteorological data forecasts (COSMO 7km local rainfall modelling, WRF rainfall modelling used in Hec-HSM rainfall-runoff model, plus observed rainfall from satellite and from automatic rainfall gauges,  to provide an integrated flood forecasting system which will provide up to 72 hours lead time. The precipitation information is being used to derive discharge values through a hydrological model, and then, those flows will be used in a hydraulic model which predicts river flows and levels througout the event. The final output from the forecasting platform is realtime and forecasted water levels, discharges and flood outlines from the hydraulic model through each flood event. Using this information flood warnings will be porvided for the Rioni Basin.  The Early Warning system is linking severeal differnt telecommunications methods to the forecasting model to provide timely and appropriate warnings for differnt parts of the basin. The status of the implementation is as previously planned. All the different models are linked and now the work is being focused on the merging of precipitation sources, including the assessment of quality from the forecasting and the satellite sources. 
An Institutional arrangement plan for FFEWS has been elaborated and presented to stakeholders.  The institutional plan for FFEWS was developed based on a review of current institutional set up (using one-on-one meetings, questionnaires and interviews), and is cognizant of other national initiatives that are taking place in parallel such as the establishment of the Crisis Management Centre and the Disaster Management Agency. </t>
    </r>
    <r>
      <rPr>
        <sz val="11"/>
        <color indexed="17"/>
        <rFont val="Times New Roman"/>
        <family val="1"/>
      </rPr>
      <t>Modern FFEW System, proposed by the project will directly benefit about 88 344 local people living in high and medium flood risk ares of the Rioni river basin</t>
    </r>
    <r>
      <rPr>
        <sz val="11"/>
        <rFont val="Times New Roman"/>
        <family val="1"/>
      </rPr>
      <t xml:space="preserve">.  For modern landslide monitoring, inclinometer was purchased and installed on three selected landslides to monitor landslide. NEA’s experts visit selected places for monitoring on monthly.
</t>
    </r>
  </si>
  <si>
    <t xml:space="preserve">please revise text to describe the flood forecasting/EW system work better </t>
  </si>
  <si>
    <t>Overall Rating</t>
  </si>
  <si>
    <t>Please Provide the Name and Contact information of person(s) reponsible for completeling the Rating section</t>
  </si>
  <si>
    <t>Ivane Tsiklauri, Project Manager</t>
  </si>
  <si>
    <t>ivane.tsiklauri@undp.org</t>
  </si>
  <si>
    <t>Please justify your rating.  Outline the positive and negative progress made by the project since it started.  Provide specific recommendations for next steps. . (word limit=500)</t>
  </si>
  <si>
    <t>For the reporting period project implementation is in line with the project work plan. Procurement of all required instruments/services is in line with the work plan. For the time being all planned experts are hired. Hazard and inundation maps, with different return periods, for Rioni river basin and target municipalities produced. Additional, one month training conducted for National Environmental Agency's staff on hydraulic modeling (Mike flood), as well trainings in GIS application and in flood forecasting. Socio-economic model was prepared which is linked to an index based flood insurance model. Insurance package prepared for people living in high risk areas of all municipalities within the whole basin. Two flood defense constructions completed, other two are in progress and four sites are under design.  About 9 ha. territories near river banks selected and made tree plantation for stabilization river banks. For introducing modern FFEW System 35 monitoring stations/posts installed in selected places, intensive consultations conducted with stakeholders and institutional arrangement plan for FFEWS prepared. Number of reports/guidelines prepared by the project experts and NEA's staff related to flood defense measures, bio-engineering and agro-forestry, employment guarantee scheme, building codes, socio-economic and flood insurance, flood forecasting and early warning, river topographic survey, landslide survey and assessment.  During the reporting period, the project has hosted a number of workshops during the reporting period including 'Consultation on landuse policy and building code recommendations', Introductory workshop for flood insurance scheme', 'Consultation on Institutional Arrangement for FFEWS'.</t>
  </si>
  <si>
    <t xml:space="preserve">Implementing Agency  </t>
  </si>
  <si>
    <t>Produce hazard and inundation maps for the whole Rioni river basin. 
Review and change land use regulations. 
Review and streamline building codes. 
Conduct targeted training of national and local authorities responsible for climate risk management in advanced methods of forward looking climate risk management planning and flood prevention measures. 
Design and implement community-based flood insurance scheme in 6 municipalities.</t>
  </si>
  <si>
    <t xml:space="preserve">This outcome involved the expertise of international and national consultants and relevant staff of NEA. More specifically the following tasks have been accomplished: 
1. Hazard maps produced based on 1) Topographic survey of river channel; 2) purchase of Mike Flood software and construction of a detailed linked 1D-2D model of the channel and floodplain; 3) Analysis of digitised hydrological data and development of detailed catchment hydrological models (rainfall-runoff and snowmelt runoff) to provide input to the hydrological model for historical events and events of different return periods (magnitude); 4) Calibration of the hydrological and hydraulic models; 5) running of the hydraulic model to produce flood maps of different return periods (the flood zones); 6) Historical landslides studied in detail and characterized; 7) Factors influencing the formation of landslides mapped and landslide vulnerability assessed; 8) Maps produced of landslide hazard of different categories; 9) communities at risk identified and mapped.  
2. Flood maps on which flood plain zoning will be based are completed as has the socio-economics modelling for the whole Rioni basin.  Flood zones have already been defined in broad terms for flood insurance and development control purposes.  The development control rules based on this zoning were broadly set out at inception phase (see detailed project methodology) and are being finalised in June.  Consultation will be undertaken on proposed control rules before finalising.   Existing land-use regulations has been reviewed and suggested changes to legislation have been defined.  The proposed changes have been developed with the assistance of the Inter Agency Working Group (IWG) and were consulted on at a workshop in June 2014.  No objections have been received to the proposed changes.  However, the suggested new legislation and policy still need to be translated into legal terms.  So all elements of this task are essentially completed but needs to be presented as final for presentation to government.
3. Situation in Georgia with regards to building codes has been compared to best international practices. Draft recommendation for building codes has been developed.  Recommendations for building resilience requirements within each flood zone are being prepared as part of the development control rules.  NEA staff was trained on hydraulic modelling, hydrological modelling, on use of GIS in hazard mapping and risk assessment. 
4. The project capacity develop plan has identified longer term capacity building requirements such as university training sources (sending practitioners on overseas courses and/or implementing courses at the State university to ensure long-term capacity development), secondments, CPD etc.   Training was also undertaken as part of the project and on-the-project training (via involvement of NEA staff in building hydraulic model) was delivered.  In addition, extensive training courses have been conducted in Hydrological modelling, hydraulic modelling and GIS. 
5. The original intention was to pilot land and property flood insurance for 6 municipalities, but early work indicated that this approach was too narrow.  Given the extensive work undertaken in developing the socio-economic and insurance models, a basin-wide flood insurance model has been developed for index-based catastrophe flood insurance.  Consultation is being undertaken with government and key players in the insurance and re-insurance market who will administer the scheme.  
</t>
  </si>
  <si>
    <t>Design and start implementation of direct measures of long term flood prevention and risk mitigation with participation of local governments and population in 6 municipalities.  
Start implementation of community-based adaptation measures building on employment guarantee scheme. 
Start development of flood plain seasonal productive systems.</t>
  </si>
  <si>
    <t xml:space="preserve">Detailed design was carried out for an initial 4 sites.  Following a rigorous procurement process, contractors were engaged to construct the flood defences.  Of the 4 sites, flood defence structures on Kheledula river and Tskhenistskali river (both sites are located in Lentekhi municipality) have been completed so far, while construction works started on Zarati site (Rioni river, Tskaltubo municipality). Regarding Bugeuli site in Ambrolauri municipality, winner company started procedures for obtaining license on extraction of boulders from the territory indicated in the bidding documents.  In parallel, design of flood defences constructions has been  completed  for another four sites (Sajavakho-Samtredia, Chalistavi-Tsageri, Komandeli-Oni and Leksura-Lentekhi), with the procurement and construction of these sites scheduled to begin in early summer.  In the downstream municipalities of Samtredia and Tskaltubo agro-forestry plantations have bene designed and implemented.  
The project has developed and launched an employee guarantee scheme, developed by the Employment expert, leading to the implementation of the scheme and engaging local people in flood risk management.  Eight plots were selected (seven in Samtredia and one in Tskaltubo municipalities), with total area about 9 ha. for agro-forestry. The plots were fenced and planted. During implementation of this activity local people were employed under employment guarantee scheme, which was elaborated by the project.  The remuneration of local people in the implementation of the agro-forestry scheme, accounted for approximately 1/4 of the cost of the agro-forestry scheme (108,000 GEL).  It is estimated that the completed agro-forestry scheme will protect 27 ha of agricultural land and properties from flooding for up to the 10-year flood period.  This will result in a decrease in flood damages, particularly to agriculture and increased resilience of communities that directly benefit from the schemes.  The second tranche of engineering design, identified potential bio-engineering solutions at two sites, following preliminary recommendations by the Lead HS engineers.  However, detailed design showed that at one of the sites bioengineering was not going to be possible due to flow velocities and water levels that just exceed the criteria.  This is an important learning experience which will be useful for future designs.  The project design included the development of technical guidance documents in order to codify all of the technical aspects of the project, to make them replicable and up-scalable to other catchments.  Guidance documents have been written for all aspects of the technical work undertaken on the project so far.  Hence best practice has been codified and represents lessons learned.
</t>
  </si>
  <si>
    <t xml:space="preserve">Digitize database of historical observation data for Rioni river basin.
Develop Rioni flood forecasting model.
Deliver targeted training for the NEA staff and partner organisations in the advanced methods of risk assessment and forecasting.
Procure and install essential equipment to increase monitoring and forecasting capabilities in the target basin. 
Initiate establishment of flood forecasting and early warning system for Rioni river basin.
</t>
  </si>
  <si>
    <t xml:space="preserve">All historical data digitised in Year 1 of the project.  Flood forecasting and early warning system model was developed based on the Hydraulic and Hydrological models developed under outcome 1. The Delft-FEWS system which will be the FFEWS interface is being set up now and there will be a period of connect to real time meteo stations and then testing the system.  Institutional arrangements for the  FFEWS has been undertaken, options developed for further agreement with the relevant authorities.  Five meteorological stations, twenty meteorological posts and ten hydrological posts were purchased in 2013 and installed in selected places of Rioni river basin. For modern landslide monitoring, inclinometer was purchased and installed on three selected landslides. The project has completed the installation of all gauging stations within the last reporting period, with the only remaining task being to connect the stations to the telecommunictaions system for real time monitoring.   </t>
  </si>
  <si>
    <t>Ms. Nino Antadze, Team Leader, Energy and Environment Portfolio, UNDP Georgia /Ms Keti Chachibaia, RTS</t>
  </si>
  <si>
    <t>nino.antadze@undp.org / keti.chachibaia@undp.org</t>
  </si>
  <si>
    <t>Other</t>
  </si>
  <si>
    <t xml:space="preserve">The project prepared flood maps with 2, 5, 20, 50, 100, 500, 1000 years flood return periods as well landslide maps for six target municipalities.  Socio-economic model developed which outlines economic assessment of damage and loss related to flooding events within the flood plains of the Rioni River. Data collection was prioritized in the municipalities of Lentekhi, Oni, Ambrolauri, Samtredia, Tskaltubo and Tsageri , but best efforts were made to get data for all municipalities. Community-based flood insurance scheme for all municipalities has been developed for implementation. </t>
  </si>
  <si>
    <t>Detailed design of measures for six priority river bank sites has been completed. Tender announed for  four sites and for the time being, two bank protection structures are ready and two are under implementation. Employment guarantee scheme elaborated which facilitate engagement of local people in activities like agroforestry as well municipality can use this scheme in their future activities. Under agroforestry component about 9 ha. of territory was fenced and planted in diferent places of Samtredia and Tskaltubo municipalities. Such measeure will protect river banks from erosion and flooding in long term period and local people will have some benefit from planted forest.</t>
  </si>
  <si>
    <t xml:space="preserve">For improving FFEWS in Rioni river basin totally 35 automatic monitoring stations/posts installed. Implementation of modern flood forecasting early warning system for Rioni river basin is completing. Deltares-FFEWS platform used to link the different modelling components within the FFEWS.
Detailed design of this system includes the telecommunication arrangement and how all the different components of this system will relate and communicate to each other. Also, a structure and organization of warnings has been proposed. Institutional arrangement plan for FFEWS is under consultation between central and local stakeholders (ministries, agencies, municipalities).  </t>
  </si>
  <si>
    <t xml:space="preserve">George Kordzakhia,  Deputy Head of Hydrometeorological department, NEA </t>
  </si>
  <si>
    <t>giakordzakhia@gmail.com</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</si>
  <si>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</si>
  <si>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The project implementation is in line with the approved work plan and all milestones are being aaccomplished.  Overall progress of implemenation is assessed positively by national counterparts both at national and regional/local levels. The MTR of the project, carried out during the reporting period has also provided Satisafactory rating for the overall implementation progress.   There were some delays in works at selected sites for structural measures for flood protection, mainly due to unavailability of qualified companies in a given tender. However, overall the project is on track and all structural  measures will be finalized in 2015. Also, in one case there was a delay caused by the weather conditions and increase in the river level, or obtaining licence for boulders by the contractor company. the risk mitigation measures are being taken so there is no significnat risk identified at this stage that may affect implemenation progress.   The highlight of the project implementation during the reporting period was socio-economic model and flood insurance scheme as well as introduction of agroforestry measures that will save agriculture crops from recurrent floods. Agroforestry works engaged local community representatives that supported their livelihoods, as per the employemnet guarantee scheme, developed by the project.  Constructing flood defence structures in two selected sites in Lentekhi municipality have been crucial to save villages from devastating damage casued by recurrent flash floods and mudflows. Local municality and communities are very thankful for this joint effort. Additional trainings were conducted for NEA staff on hydraulic modelling to make capacity building efforts more sustainable. All technical works have been duly recorded and guidelines developed. 
</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</si>
  <si>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</si>
  <si>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</si>
  <si>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</si>
  <si>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</si>
  <si>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</si>
  <si>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</si>
  <si>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</si>
  <si>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</si>
  <si>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</si>
  <si>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</si>
  <si>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</si>
  <si>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</si>
  <si>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</si>
  <si>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</si>
  <si>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</si>
  <si>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</si>
  <si>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</si>
  <si>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</si>
  <si>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</si>
  <si>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</si>
  <si>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</si>
  <si>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OUTCOME 1:  Floodplain development policy introduced to improve long term resilience flood/flash flood risks</t>
  </si>
  <si>
    <t>Indicator 1.1: Floodplain development policies in place, which minimise Climate change vulnerability implemented by close of the project</t>
  </si>
  <si>
    <t>Fragmentation and gaps in policies and national regulations for long-term flood/flash floods under climate change</t>
  </si>
  <si>
    <t>Progress towards this outcome is proceeding well.  A draft landuse policy document has been prepared and was presented to the IAWG.  Floodplain development policy will be developed by June 2015, based on flood zone maps (Done in Output 1.1) and risk modelling (Done in Output 1.5) and will include development control rules and landuse designation for each flood zone.   Risk model which calculates damages and losses has bene developed for assessmetn of strategic FRM options in the futire (and is a key decision-support which will help government understand the costs and benefits of FRM intervnetions in the basin, and change to risk due to other changes in the basin).  The risk model has been used as the basis or a flood insurance model which calculates premiums to b epaid within each flood insurance zone and the associated payouts for each different magnitude of flood event.  An insurance scheme has been developed for the whole basin (which is over and above the originalplan to develop schemes for only the 6 target municipalities) and has the potentially to be eventually implemented nationally.  Employee grauanee scheme developed and launched and has been utilised in the implementation of agro-forestry measures in Rioni.</t>
  </si>
  <si>
    <t>Accurate hazard and risk maps; Land use and floodplain development policy for Rioni basin; Flood insurance scheme for target municipalities; Employee guarantee scheme in place</t>
  </si>
  <si>
    <t>Indicator 1.1.1:  Studies conducted to develop, model and map the hydrometeorological hazards of the whole Rioni basin</t>
  </si>
  <si>
    <t xml:space="preserve">Lack of appropriate hazard maps on which to base floodplain policy </t>
  </si>
  <si>
    <r>
      <rPr>
        <b/>
        <sz val="11"/>
        <rFont val="Times New Roman"/>
        <family val="1"/>
      </rPr>
      <t xml:space="preserve">Target for the Project End has been achieved: </t>
    </r>
    <r>
      <rPr>
        <sz val="11"/>
        <rFont val="Times New Roman"/>
        <family val="1"/>
      </rPr>
      <t xml:space="preserve">
Completed with good quality maps for hazards (landslides) and inundation. Detailed geologist reports and cadastral information produced. Landslide and mudflow maps prepared for six target municipalities (Oni, Ambrolauri, Lentekhi, Tsageri, Tskaltubo, Samtredia). Flood maps have been prepared for whole Rioni and Tskhenistskali rivers with 2, 5, 20, 50, 100, 500, 1000 years flood return periods.
. </t>
    </r>
  </si>
  <si>
    <t>Accurate hazard and risk maps on which to base development policy</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</si>
  <si>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</si>
  <si>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Indicator 1.2.1.  A comprehensive and robust land use and floodplain development policy framework for Rioni basin</t>
  </si>
  <si>
    <t xml:space="preserve">Land use development policy is under finalization and will be discussed with respective ministries.  Technical reports completed, reviewed legislation and the institutional framework, defined gaps and provided recommendations for a comprehensive land use and flood plain development policy framework.  Flood plain land-use/development zoning currently being developed based on flood hazard, risk and vulnerability assessment and mapping and will be completed by June 2015.
</t>
  </si>
  <si>
    <t>Floodplain land use and development policy which addresses fragmentation and gaps in place by project completion</t>
  </si>
  <si>
    <t>Output 1.3 New building codes reviewed and streamlined for the housing rehabilitation schemes to flood proof new buildings (e.g. material standards, traditional house raising etc) taking into account alternative climate change scenarios</t>
  </si>
  <si>
    <t>Indicator 1.3.1.  New building codes including building flood resilience measures</t>
  </si>
  <si>
    <t xml:space="preserve">Draft recommendation for building codes has been developed to be finalized by the end of 2015. </t>
  </si>
  <si>
    <t>Output 1.4 Targeted training of national and local authorities responsible for climate risk management in advanced methods of forward looking climate risk management planning and flood prevention measures</t>
  </si>
  <si>
    <t>Indicator 1.4.1. at least 42 NEA staff and 60 municipality staff trained in modern hazard mapping and risk assessment techniques</t>
  </si>
  <si>
    <t xml:space="preserve">Low capacity among national and regional staff to undertake hazard mapping and risk assessment to support development of floodplain policy </t>
  </si>
  <si>
    <r>
      <t xml:space="preserve">Training provided in the previous period:  12 NEA staff trained additionally on hydraulic modelling (5 woman).  </t>
    </r>
    <r>
      <rPr>
        <sz val="11"/>
        <rFont val="Times New Roman"/>
        <family val="1"/>
      </rPr>
      <t xml:space="preserve"> </t>
    </r>
    <r>
      <rPr>
        <sz val="11"/>
        <color indexed="8"/>
        <rFont val="Times New Roman"/>
        <family val="1"/>
      </rPr>
      <t xml:space="preserve">26 NEA staff trained on use of GIS in hazard mapping and risk assessment (12 women).   Additional training provided in the current reporting is as follows:  Risk Model training of 6 NEA expeerts (2 women), Hydraulic Model training for 11 NEA staff. </t>
    </r>
  </si>
  <si>
    <t>At least 42NEA staff and 60 municipality staff (at least 50% women) trained in modern hazard mapping and risk assessment techniques</t>
  </si>
  <si>
    <t>Indicator 1.5.1. At least 1 pilot community-based flood insurance scheme in place</t>
  </si>
  <si>
    <t>There is no flood risk insurance in place in Georgia.</t>
  </si>
  <si>
    <t>An innovative flood insurance model has also been developed which calculates losses to be insured within each flood insurance zone (based risk model and flood zoning),  and the associated payouts that should be made in each event to each flood receptor.  The Insurance Model is based on the principle premise is ‘pooled risk’ based on mutually agreed formula for calculation of premiums based on risk zones and pay out based on gauging station trigger levels.  Hence the insirance scheme will be index-based.</t>
  </si>
  <si>
    <t>Local-level flood insurance scheme to steer development away from high risk areas in place by project closure</t>
  </si>
  <si>
    <t>OUTCOME 2: Climate resilient practices of flood management developed and implemented to reduce vulnerability of highly exposed communities</t>
  </si>
  <si>
    <t>Indicator 2. 1: Number of community based adaptation solutions implemented at the local level upon project closure.</t>
  </si>
  <si>
    <t>Investment in flood intervention measures limited and annual, falls short of what is required</t>
  </si>
  <si>
    <t>Number of options for both structural and non-structural measures for improved flood management have been designed and implemented (some structural activities still ongoing). 12 high-risk sites have been selected from the long list of priority sites</t>
  </si>
  <si>
    <t>Implementation of adaptation measures that are a mix of traditional engineering and bioengineering solutions</t>
  </si>
  <si>
    <t>Indicator 2.2: % of population with improved water management practices resilient to climate change impacts in the targeted regions.</t>
  </si>
  <si>
    <t xml:space="preserve">Socio-econonmic risk model which calculates damages and losses has been used to calculate damages averted for all aspects of the project intervention measures (structucal, non-structural).  Preliminary results show that e.g. agro-forestry will protect 800 ha of cropland.  In additon, the structural measures already implemented have benefited the communities in Lentekhi (with 1450 people) and 8 adjacent villages from flooding up to the 1 in 100 year: </t>
  </si>
  <si>
    <t xml:space="preserve">Indicator 2.1.1. Feasibility outline and detailed design studies undertaken to ensure the best climate resilient intervention measures are adopted which will include bioengineering solutions as well as traditional hard engineering options.  </t>
  </si>
  <si>
    <t>Traditional engineering measures employed which to not take account of climate change and fail in subsequent hazard events.  Climate resilience not built into current approach to direct flood intervention measures.</t>
  </si>
  <si>
    <t xml:space="preserve">For the reporting period 6 flood protection measures designed and 2 flood protection defenses  completed (construction of flood defense structures on Kheledula river and Tskhenistskali river  in Lentekhi municipality). Construction works started on Zarati site (Rioni river, Tskaltubo municipality). </t>
  </si>
  <si>
    <t>Indicator 2.1.2.  15 schemes implemented in the 6 municipalities</t>
  </si>
  <si>
    <t>The employment guarantee scheme was designed, based on detailed assesssment of employment status of the target municipalities, and has been launched via a workshop with all municipalities.   The scheme has been utilised through which local people were employed in the implementation of climate of Agroforestry schemes (about 160 local people were employed) that indeed generated more ownership and enabled generating income. The project has partnered with ELKANA, a Georgian NGO who led these works.</t>
  </si>
  <si>
    <t>Indicator 2.2.1. Municipal employment-guarantee scheme employing local people in the implementation of the adaptation schemes being implemented.  Long-term involvement of local population in the maintenance of flood protection infrastructure</t>
  </si>
  <si>
    <t>Current approaches do not involve local communities in the implementation of measures and do not address the recurring problem of loss of agricultural property to flood damage</t>
  </si>
  <si>
    <t>Set up and implement employee guarantee scheme (targeting 200 employees in each municipality, at least 50% women)</t>
  </si>
  <si>
    <t xml:space="preserve">Indicator 2.3.1.  Agro-forestry, cattle rearing plots and seasonal cropping measures adopted in all 6 municipalities established </t>
  </si>
  <si>
    <t>Eight plots were selected for Agro-forestry, (seven in Samtredia and one in Tskaltubo municipalities), with total area about 9 ha. All plots were fenced and planted with different species like Willow, Ash tree, Oak, Acacia, Wild plum and Nut. Totally 21 000 of trees planted.</t>
  </si>
  <si>
    <t>Indicator 2.4.1. Process for gathering and documenting lessons and distilling these into ‘best practice’ examples understood and agreed to by key stakeholders and being used</t>
  </si>
  <si>
    <t>The project design included the development of technical guidance documents in order to codify all of the technical aspects of the project, to make them repeatable and up-scalable to other catchments.  Guidance documents have been written for all aspects of the technical work undertaken on the project so far.  Hence best practice has been codified and represents lessons learned.  Translation and dissemination of guidance is ongoing.</t>
  </si>
  <si>
    <t>OUTCOME 3: Early warning system in place to improve preparedness and adaptive capacity</t>
  </si>
  <si>
    <t xml:space="preserve">Indicator 3.1.  Flood forecasting and early warning systems introduced to benefit over 200,000 people at risk in the Rioni basin from flood, flash flood and landslide risk in the basin.  </t>
  </si>
  <si>
    <t xml:space="preserve">Monitoring network in the Rioni basin was reduced from 22 to 4 meteorological stations since the early 1990s.  The  4 remaining meteorological stations covering all of Rioni basin is inadequate for effective early warning.  </t>
  </si>
  <si>
    <t>35 monitoring stations/posts have been installed in different places of the Rioni river basin. Activities are continuing for inclusion of the stations in the monitoring network.</t>
  </si>
  <si>
    <t>Long term historical observation data digitised and used in policy formulation and risk management practices</t>
  </si>
  <si>
    <t xml:space="preserve">Indicator 3.2.  Establishment/rehabilitation of monitoring stations to increase spatial coverage </t>
  </si>
  <si>
    <t xml:space="preserve">Indicator 3.3:  % of targeted population with better access to early warning in the face of climate change </t>
  </si>
  <si>
    <t>Currently limited warnings to communities</t>
  </si>
  <si>
    <t xml:space="preserve">Not yet started. </t>
  </si>
  <si>
    <t>Indicator 3.4.  Number of national and local staff with flood forecasting, early warning and flood risk assessment capabilities</t>
  </si>
  <si>
    <t>There is currently limited capability among national NEA staff for undertaking flood risk assessment and forecasting and limited experience of EW systems implementation and operation</t>
  </si>
  <si>
    <t>Indicator 3.1.1. Database of historical observation data for Rioni digitised</t>
  </si>
  <si>
    <r>
      <rPr>
        <b/>
        <sz val="11"/>
        <color indexed="8"/>
        <rFont val="Times New Roman"/>
        <family val="1"/>
      </rPr>
      <t xml:space="preserve">Target for the Project End has been achieved: </t>
    </r>
    <r>
      <rPr>
        <sz val="11"/>
        <color indexed="8"/>
        <rFont val="Times New Roman"/>
        <family val="1"/>
      </rPr>
      <t xml:space="preserve">30-year historical data in meteorology, hydrology and geology was digitized and has been used for the flood modeling. Data was digitized from 58 historical gauging stations. </t>
    </r>
  </si>
  <si>
    <t>Output 3.2 Multi hazard risk assessment for the Rioni river basin (floods, flash floods, associated mudflows and landslides, linked with climatic alterations under alternative scenarios)</t>
  </si>
  <si>
    <t>Indicator 3.2.1.  Rioni flood forecasting model developed, which will couple outputs from downscaled meso-scale meteorological systems to HEC-HMS hydrological models.  Linked forecasting met-hydrological-hydraulic model.</t>
  </si>
  <si>
    <t xml:space="preserve">A flood forecasting platform, based on Deltares-FEWS, is being deveoped and implemented.  Using this information flood warnings will be provided for the Rioni Basin.  All the different components of the FFEWS models are linked and now the work is being focused on the merging of precipitation sources, including the assessment of quality from the forecasting and the satellite sources. </t>
  </si>
  <si>
    <t>Provision of access to up-to-date, definitive hazards and forecast information via single GIS-based data management and dissemination system</t>
  </si>
  <si>
    <t>Output 3.3 Series of targeted training delivered for the NEA staff and partner organizations in the advanced methods of risk assessment and forecasting</t>
  </si>
  <si>
    <t>Indicator 3.3.1. At least 10 NEA staff trained in risk assessment and forecasting and EWS.  Municipality emergency staff trained in emergency response. Strengthened capacity of national and local staff in monitoring, flood forecasting, early warning and emergency response</t>
  </si>
  <si>
    <t>Scheduled for 2015/2016</t>
  </si>
  <si>
    <t>At least 10 NEA staff with gender balanced composition trained in risk assessment and forecasting and EWS</t>
  </si>
  <si>
    <t>Output 3.4 Essential equipment to increase monitoring and forecasting capabilities in the target basin procured and installed</t>
  </si>
  <si>
    <t>Indicator 3.4.1. Purchase and install 5 Met stations, 20 Met posts, and 10 Hydrological posts.  Observation network of all hydrological and meteorological variables to provide an appropriate level of spatial resolution of these variables for early warning</t>
  </si>
  <si>
    <t>Target has been achieved:5 Met stations, 20 Met posts, and 10 Hydrological posts have been purchased and will be installed by the end of 2014.  In the next reporting period, staff will be trained in FFEWS set-up maintenance, and operation.</t>
  </si>
  <si>
    <t>Purchase and install 5 Met stations, 20 Met posts, and 10 Hydrological posts</t>
  </si>
  <si>
    <t>Component 3.5:  Systems established at the national and sub-national level led by the NEA for long and short term flood forecasting of hydrological risks; including dissemination and communication of forecasts</t>
  </si>
  <si>
    <t>Indicator 3.5.1. A fully integrated flood early warning system (Deltares-FEWS) which links forecasting models to telemetered data as input and forecasting reporting and warning systems as output.</t>
  </si>
  <si>
    <t>Various out-of-date and inadequate hazard maps  are used for emergency planning and response by different agencies</t>
  </si>
  <si>
    <t>The FFEWS model and platform in Deltares-FEWS is being developed which will link precipitation information from the stations will be combined with precipitation information from satellite and forecasting modelling sources. Within this platform, several modelling packages are linked. Mike 11 software used within the Deltares-FFEWS  platform which is linking different meteorological data forecasts (COSMO 7km local rainfall modelling, WRF rainfall modelling used in Hec-HSM rainfall-runoff model, plus observed rainfall from satellite and from automatic rainfall gauges,  to provide an integrated flood forecasting system which will provide up to 72 hours lead time. The precipitation information is being used to derive discharge values through a hydrological model, and then, those flows will be used in a hydraulic model which predicts river flows and levels througout the event. The final output from the forecasting platform is water levels, discharges and flood outlines from the hydraulic model.</t>
  </si>
  <si>
    <t>Indicator 3.5.2. An early warning communication network using different communication links such as telephone trees, SMS and e-mail networks</t>
  </si>
  <si>
    <t xml:space="preserve">The Early Warning system has been designed and will link severeal differnt telecommunications methods to the forecasting model to provide timely and appropriate warnings for differnt parts of the basin. The status of the implementation is as previously planned.  An Institutional arrangement and plan for FFEWS has been elaborated and presented to stakeholders.  The institutional plan for FFEWS was developed based on a review of current institutional set up (using one-on-one meetings, questionnaires and interviews), and is cognizant of other national initiatives that are taking place in parallel such as the establishment of the Crisis Management Centre and the Disaster Management Agency.  </t>
  </si>
  <si>
    <t>Development of emergency plans</t>
  </si>
  <si>
    <t>Indicator 3.5.3. GIS-based website for dissemination of hazard maps and associated information, such as hydrometeorological telemetric and Deltares-FEWS data to central and local government stakeholders.</t>
  </si>
  <si>
    <t>Not yet completed.  Started in 2015 and expected competion is Dec 2015</t>
  </si>
  <si>
    <t>90% of people in Rioni basin to have access to early warning messages/signals by completion of project</t>
  </si>
  <si>
    <t>Indicator 3.5.4. A public-facing website presenting key layers of information, with the potential to disseminate early warning information to the public.</t>
  </si>
  <si>
    <t>Indicator 3.5.5.  Early warning awareness and training workshops for community, NGOs, government and media representatives.</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</si>
  <si>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</si>
  <si>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</si>
  <si>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</si>
  <si>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</si>
  <si>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</si>
  <si>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One of the most important issues, for successful implementation of the project is to have good partnership with key national institutions. The project managed to create good partnership with key project partners such as National Environmental Agency (NEA), the Ministry of Regional Development and Infrastructure (MRDI), the ministry of Environment and Natural Resources Protection (MOE) and the Ministry of Internal Affairs (MIA) and as well with target six municipalities. Because one of the objectives of the project was to strengthen capacity of NEA, such support facilitated different outputs produced by NEA, like production of hazard and inundation maps, geological detailed reports, number of guidelines related to landslide assessment and river topographic survey, detailed design of flood protection measures.                                                                                                                 </t>
  </si>
  <si>
    <t>Were there any delays in implementation?  If so, include any causes of delays. What measures have been taken to reduce delays?</t>
  </si>
  <si>
    <t xml:space="preserve">For achieving output 2.1 tenders conducted on construction of flood protection structures in selected sites. Construction on Zarati site (Tskaltubo municipality) has been delayed since February 2015. The reason of delay is high water level in the river. As we were informed from the NEA water level in the river Rioni will start to decrease from July consequently construction works can start in summer and to be completed in the autumn this year. there was also delay in the implementation of traditional river bank protection measures at 4 selected sites. these works were planned in 2014 annual work plan, and construction of two sites was postponed until 2015. The delay was caused mainly due to unexpected suspension of Hydraulic Structures Engineer contract - he left the assignment unexpectedly in June 2014; new expert was hired almost after 2 months due to UNDP hiring procedures. The expert was fully on board in August and engaged in required works together with other experts for the preparation of the ITB. As a result, the ITB was only announced in October whereas the project planned to implement works in October - December 2014. The situation was further worsened when bids were received only for two lots, instead of planned four sites.  Such situation is indeed beyond control of the project staff of which put enormous effort to finalize two big procurement cases in the end of December. </t>
  </si>
  <si>
    <t>Describe any changes undertaken to improve results on the ground or any changes made to project outputs (i.e. changes to project design)</t>
  </si>
  <si>
    <t>No changes have been made to project outputs and project design.</t>
  </si>
  <si>
    <t>How have gender considerations been taken into consideration during the reporting period? What have been the lessons learned as a consequence of inclusion of such considerations on project performance or impacts?</t>
  </si>
  <si>
    <r>
      <t xml:space="preserve">As is normally the practice for any UNDP project, gender equality is encouraged at all levels, such as membership of WGs, etc. Gender equality were taken into account when employee guaranty scheme was applied in agro-forestry activities. </t>
    </r>
    <r>
      <rPr>
        <sz val="11"/>
        <color indexed="17"/>
        <rFont val="Times New Roman"/>
        <family val="1"/>
      </rPr>
      <t>Particularly women participated in planting trees on 8 plots in Samtedia and Tskaltubo municipalities.</t>
    </r>
    <r>
      <rPr>
        <sz val="11"/>
        <color indexed="8"/>
        <rFont val="Times New Roman"/>
        <family val="1"/>
      </rPr>
      <t xml:space="preserve"> For the reporting period number of trainings conducted </t>
    </r>
    <r>
      <rPr>
        <sz val="11"/>
        <color indexed="17"/>
        <rFont val="Times New Roman"/>
        <family val="1"/>
      </rPr>
      <t>where 20 women were trained (about 55-60%).</t>
    </r>
    <r>
      <rPr>
        <sz val="11"/>
        <color indexed="8"/>
        <rFont val="Times New Roman"/>
        <family val="1"/>
      </rPr>
      <t xml:space="preserve"> </t>
    </r>
  </si>
  <si>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</si>
  <si>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</si>
  <si>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</si>
  <si>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</si>
  <si>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A possible lessons learned is the need to communicate more clearly the benefits of nonstructural adaptation measures (and the benefits of including CC considerations into structural measures design) to implementing partners and all involved in order to ensure that climate adaptation approaches are embedded into the organizations (and reduce the risk that they will slip back into old familiar methods that limit adaptation opportunities). The project is providing the tools, capacities, legislation, policies and guidelines to ensure climate adaptation approaches are firmly embedded.</t>
  </si>
  <si>
    <t>What is the potential for the climate resilience measures undertaken by the project/programme to be replicated and scaled up both within and outside the project area?</t>
  </si>
  <si>
    <t xml:space="preserve">There is substantial potential for the resilience measures undertaken by the project to be replicated and scaled up outside the project area as many of the components either have a national impact or is providing tools and increasing capacity which will enable scaling up and implementation elsewhere.  For example: 1) Enhancing legislation by introducing flood zoning can be used elsewhere as the flood zone designations and permitted land uses, developed for Rioni basin will be relevant to other river basins (In fact this component will be developed to be applicable for all basins in Georgia).  The flood mapping to implement flood zones elsewhere will simply need to be done to take advantage of this up-scaling opportunity; 2) The development of a Flood Forecasting and Early Warning System (FFEWS) for the Rioni basin will provide the flood forecasting and early warning system (software, procedures, protocols etc.) that can easily be extended to include other basins as the FFEWS component would already be in place; 3) The delivery of capacity development of national staff will have benefits to implementation of similar project in other basins in the future; 4) The development of a GIS-based socio-economic risk model and flood insurance model as a decision support tool which can be extennded to all other river basins in Georgia.  This tool will be used by Governments departments to assess the damages and losses of non-adaptive approach, and to test scenrios that will minimise damages and losses and maximise the benefits of climate resilience measures.  The tool brings a numeber of important data sets together into easily understandable visual reporting format and will encourage decision makers to take measures on climate resilience with confidence.  The project produced guidance documents related to flood mapping and landslide assessment. </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</si>
  <si>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</si>
  <si>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</si>
  <si>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When planning adaptation interventions first of all it should be ensured that all stakeholders are informed and agreed on planned measures. Particularly the project has a case on constructions flood defense structure in Lentekhi (Kheledura site). Local people had bit  different opinion on design of construction and accordingly taking into account local people's opinion design of the construction was bit changed.  Therefore, the Lesson learned is that consultation with local communities should start at an early stage of the project and continue through as necessary.  The guidelines on engineering design methods will include a section on public consultation and will look at examples of international best practice in this regard.</t>
  </si>
  <si>
    <t>What is the potential for the concrete adaptation interventions undertaken by the project/programme to be replicated and scaled up both within and outside the project area?</t>
  </si>
  <si>
    <t>Under agroforestry sub-component the project has been implemented planting trees along rivers in two target municipalities, in particular places, for protection and stabilization of river banks and soil from erosion. This is relatively new type of intervention which will have a longer-term impact and could be upscaled in target area - but only if such potential exists, or could be replicated in other regions, using the same methodology for selection, i.e. risk assessment, etc. In addition the engineering design has been done using internationl best practice which will now be part of the guidelines for such designs in the future.  International best practice introduces methods for incorporating climate change risks into the design of structures and allowance for future changes in risk.  Important lesson learned is also to plan CC adaptation based on comprehensive climate risk assessment and the risk model that was developed by the project. Flood modeling was introduced and certain capacity built in NEA that is now encouraged to use this capacity in other regions and for other basins.</t>
  </si>
  <si>
    <t>Community/National Impact</t>
  </si>
  <si>
    <t>What would you consider to be the most successful aspects for the target communities?</t>
  </si>
  <si>
    <r>
      <t>Construction of river bank protection structure in Lentekhi (right bank of Kheledura river) is one of the most successful aspect for local community of Lentekhi. Flashflood in this site destroyed number of houses and agricultural plots in 2005. After completing protection structure about 1450 local people in Lentekhi town and 8 adjacent villages will be protected. Local people strongly believe that they are much more protected now. Another most successful aspect is agro-forestry in Ianeti (Samtredia municipality), where about 160 local people were employed in planting 21,000 trees covering 9ha which will protect more than 30ha of agricultuaral land and reduce flood risk for the more frequent flood events. Local people understand importance of afforestation of right bank of river Gubistskali, as well benefit which they can have from planted territory. Both mentioned community are very thankful to AF/UNDP project.</t>
    </r>
    <r>
      <rPr>
        <b/>
        <sz val="11"/>
        <rFont val="Times New Roman"/>
        <family val="1"/>
      </rPr>
      <t xml:space="preserve"> </t>
    </r>
  </si>
  <si>
    <t>What measures are/have been put in place to ensure sustainability of the project/program results?</t>
  </si>
  <si>
    <t>The project emphasizes importance of building institutional partnership with key stakeholders, such as NEA, since it is their function to address the flood risk management. The project decided to establish institutional contract with NEA, such as Letter of Agreement, as it is the only entity in Georgia that has a comparative advantage of possessing all the required datasets, technical expertise and experience in risk assessment, hazard monitoring, analysis and provision of early warning. In addition, by engaging NEA in implementing above noted project outputs, UNDP facilitates further development of NEA’s technical and institutional capacities and ensures sustainability of project results of managing flood risks through modern flood forecasting and early warning system. Another key stakeholder is the Ministry of Regional Development and Infrastructure (MRDI), which is mostly involved as a partner in implementation second component of the project.  In addition, the project is aiming to ensure closer corporation between NEA and MRDI through examination of the institutional arrangements for climate risk management.  The project has also documented all process and  codified these into a series of guidance documents which will be the basis for sustainable risk management practices in Georgia in the future.  In addition, where possible the project ahs tried to embed changes into national policy such as flood zoning which will be applicable to all floodplains in Georgia, and not just teh Rioni basin.  This provides the policy framework for ensuring sustainable flood plain development in the futurem which will reduce risk over time.</t>
  </si>
  <si>
    <t>What measures are being/could have been put in place to improve project/program results?</t>
  </si>
  <si>
    <t>Good collaboration between local population, target municipalities and central institutions could improve the project results.</t>
  </si>
  <si>
    <t xml:space="preserve">Knowledge Management </t>
  </si>
  <si>
    <t>How has existing information/data/knowledge been used to inform project development and implementation? What kinds of information/data/knowledge were used?</t>
  </si>
  <si>
    <t xml:space="preserve">The project relied heavily on historial hydrometric data (rainfall,, river flow, river level, temperature) and as part of compoment 3, data from 1936 was digitised, systematised and analysed for 35 gauges in the Rioni basin.   The project acquired more detailed Digitial Elevation Model (DEM) for the floodplain of the Rioni for details hazard modelling and mapping.  In addition, the project undertook detailed River cross-section surveys, also for use in the flood hazard modelling.  For the detailed design of flood protection measures including landslide stabilization measures the digitised historical information and model output data was used to calculate peak river discharge and water level.  Recognising the importance of collection and maintenance of good hydrometric records, the project has installed automatic gauging stations which will provide data more readily and in digital format in the future and will be linked to the flood forefcasting and early warning model being developed.  The project also acquired and created extensive GIS data on physical catchment characteristics such as landcover, soil, geology for use in the hydrological and hydraulic modelling.  For the socio-economc risk model  a large number of physical data about flood receptors was gathered including, all individual properties in the floodplain, building use (residential of commercial), occupancy rate of house, type of houses (small,, large, wooden, concretem foundation type), agricutural land (and individual crops being grown), income of each household.  In additon, the project undertook ground truthing using door to door sueverys to measures buiding threshold levels for buildings in the highest risk floodplains.  The data collection and management was extensive and the requirements for ongoing data collection for updating models is extensive.  Under the project, a data management working group has been established for the long-term collection and updating of data.  </t>
  </si>
  <si>
    <t>If learning objectives have been established, have they been met? Please describe.</t>
  </si>
  <si>
    <t>Learning objectives have been established and series of trainings in hydraulic modeling, hydrological modeling, GIS application in data management and analysis have been conducted. In addition, the project has developed an Institutional Capacity Development Plan which identifies short and long term training needs for all institutions involved in climate risk management.  This will serve as a roadmap for capacity development beyond the life of this project.</t>
  </si>
  <si>
    <t>Describe any difficulties there have been in  accessing or retrieving existing information (data or knowledge) that is relevant to the project. Please provide suggestions for improving access to the relevant data.</t>
  </si>
  <si>
    <t xml:space="preserve">The data requirements of the project were extensive and required data held by several different governement and non-givernmental departments.  It proved very time consuming and difficult to get some of the data which was problematic for some aspects of the project.  The project has identified the need for closer coperation and data sharing between various government departments and has set up a data management working group to ensure that all of the data that will be needed for updating the models in the future, will be obtained without difficulty.  In the longer-term, the project will make suggestion as to what coperation and data sharing protocols will be needed in the future (especially since this type modelling will be scaled up to other basin in Georgia in the future).  The project will also aim to facilitate better data sharing through the websites being developed, one of which is private-facing and would enable government agencies to view, update and download and use data un the future.   </t>
  </si>
  <si>
    <t>Has the identification of learning objectives contributed to the outcomes of the project? In what ways have they contributed?</t>
  </si>
  <si>
    <t>The project was designed with a number of learning objectives and therefore extensive training has already been conducted under the project.  Some of the learning objectives and hence training has enabled staff of NEA to directly participate in undertaking hydraulic modelling on the project.  In addition, the project as worked closely with NEA and local consultants pairing international experts with local counterparts and this has faciliated extensive on-the-project learning.  Another example is the training and knowledge transfer from the international socio-economics expert to the local GIS expert who developed the GIS-based socio-economics model and has taken the training on use of this model forward.  For longer-term capacity development, the project has developed and Institutional Capacity Development Plan which will serve as a roadmap for capacity development beyond the life of this project.</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</si>
  <si>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</si>
  <si>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</si>
  <si>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</si>
  <si>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</si>
  <si>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</si>
  <si>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t>OBJECTIVE 1</t>
  </si>
  <si>
    <t>Fund Outcome</t>
  </si>
  <si>
    <t>Please select  from dropdown menu below</t>
  </si>
  <si>
    <t>Fund Outcome Indicator</t>
  </si>
  <si>
    <t>Target at CEO Endorsement                    (see Units in next sheet)</t>
  </si>
  <si>
    <t>Baseline                 (see Units in next sheet)</t>
  </si>
  <si>
    <t>Mid-term Results</t>
  </si>
  <si>
    <t>Terminal Results</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</si>
  <si>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</si>
  <si>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</si>
  <si>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 xml:space="preserve">Fragmentation and gaps in policies and national regulations for long-term flood/flash floods under climate change </t>
  </si>
  <si>
    <t>Activities have been implementing related to land use policy. Particularly, the development of flood zones based on  risk and flood zoning policy, within which will be defined, the types of land use development and activities that will be permitted in each zone.</t>
  </si>
  <si>
    <t>Fund Output</t>
  </si>
  <si>
    <t>Fund Output Indicator</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</si>
  <si>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</si>
  <si>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</si>
  <si>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For reporting period all planned maps (land slide and mudflow maps for 6 target municipalities, inundation maps for whole basin with 2,5,10,20,50,100,500 and 1000 years return periods), have been produced and disseminated among stakeholders.</t>
  </si>
  <si>
    <t>OBJECTIVE 2</t>
  </si>
  <si>
    <t xml:space="preserve">Target at CEO Endorsement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</si>
  <si>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</si>
  <si>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Employee guarantee scheme has been prepared and consulted with target six municipalities. The scheme was used in the project activities such as agro-forestry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</si>
  <si>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</si>
  <si>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Investment in flood intervention measures limited and annual, falls short of what is required.</t>
  </si>
  <si>
    <t>Two river bank protection constructions have been completed in Lentekhi municipality. Detailed design of flood defense constructions completed for other four sites. Agro-forestry measures, such as planting trees for stabilization of river banks, implemented in Samtredia and Tskaltubo municipalities (with total area about 9 ha.).</t>
  </si>
  <si>
    <t>OBJECTIVE 3</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</si>
  <si>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</si>
  <si>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For improving flood forecasting, early warning system, 5 meteorological stations, 20 meteorological posts and 10 hydrological posts were installed by the project within the Rioni river basin. An Institutional arrangement plan for FFEWS has been elaborated and presented to stakeholders.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</si>
  <si>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</si>
  <si>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2.1.1</t>
  </si>
  <si>
    <t>Emergency plans currently available at MIA but propriety of the information is unknown.</t>
  </si>
  <si>
    <t>For the reporting period institutional arrangement plan for FFEWS has been elaborated.</t>
  </si>
  <si>
    <t>OBJECTIVE 4</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</si>
  <si>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</si>
  <si>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</si>
  <si>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</si>
  <si>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</si>
  <si>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</si>
  <si>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</si>
  <si>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The Procurement procedure applied - Technical evaluation results and proposed price, best offeror meeting technical evaluation criteria was selected and contracted. Only XXX was identified as the responsive offeror meeting technical requirement criteria.</t>
  </si>
  <si>
    <t>The Procurement procedure applied - Technical evaluation results and proposed price, best offeror meeting technical evaluation criteria was selected and contracted. For LOT 1 only one bid was submitted, though as bidder (XXX) was identified as technically qualified panel selected the bidder to award the Civil Works Contract.  for LOT 2 also only one bid was submitted from YYY, though company did not meet one of the ITB financial capability requirement and was rejected. New ITB on left three locations was again announced.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</si>
</sst>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b/>
      <i/>
      <sz val="11"/>
      <name val="Times New Roman"/>
      <family val="1"/>
    </font>
    <font>
      <sz val="11"/>
      <color indexed="17"/>
      <name val="Times New Roman"/>
      <family val="1"/>
    </font>
    <font>
      <u val="single"/>
      <sz val="11"/>
      <color indexed="12"/>
      <name val="Calibri"/>
      <family val="2"/>
    </font>
    <font>
      <b/>
      <sz val="14"/>
      <color indexed="8"/>
      <name val="Times New Roman"/>
      <family val="1"/>
    </font>
    <font>
      <sz val="20"/>
      <color indexed="8"/>
      <name val="Calibri"/>
      <family val="2"/>
    </font>
    <font>
      <b/>
      <sz val="10"/>
      <color indexed="9"/>
      <name val="Times New Roman"/>
      <family val="1"/>
    </font>
    <font>
      <sz val="11"/>
      <color indexed="17"/>
      <name val="Calibri"/>
      <family val="2"/>
    </font>
    <font>
      <b/>
      <sz val="11"/>
      <color indexed="17"/>
      <name val="Calibri"/>
      <family val="2"/>
    </font>
    <font>
      <u val="single"/>
      <sz val="11"/>
      <color indexed="12"/>
      <name val="Times New Roman"/>
      <family val="1"/>
    </font>
    <font>
      <b/>
      <sz val="11"/>
      <color indexed="17"/>
      <name val="Times New Roman"/>
      <family val="1"/>
    </font>
    <font>
      <sz val="11"/>
      <color indexed="60"/>
      <name val="Times New Roman"/>
      <family val="1"/>
    </font>
    <font>
      <sz val="11"/>
      <color indexed="10"/>
      <name val="Calibri"/>
      <family val="2"/>
    </font>
    <font>
      <b/>
      <sz val="12"/>
      <color indexed="9"/>
      <name val="Times New Roman"/>
      <family val="1"/>
    </font>
    <font>
      <b/>
      <sz val="11"/>
      <color indexed="9"/>
      <name val="Times New Roman"/>
      <family val="1"/>
    </font>
    <font>
      <b/>
      <sz val="14"/>
      <color indexed="9"/>
      <name val="Calibri"/>
      <family val="2"/>
    </font>
    <font>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sz val="11"/>
      <color rgb="FF00B050"/>
      <name val="Calibri"/>
      <family val="2"/>
    </font>
    <font>
      <b/>
      <sz val="11"/>
      <color rgb="FF00B050"/>
      <name val="Calibri"/>
      <family val="2"/>
    </font>
    <font>
      <u val="single"/>
      <sz val="11"/>
      <color theme="10"/>
      <name val="Times New Roman"/>
      <family val="1"/>
    </font>
    <font>
      <sz val="11"/>
      <color rgb="FF00B050"/>
      <name val="Times New Roman"/>
      <family val="1"/>
    </font>
    <font>
      <b/>
      <sz val="11"/>
      <color rgb="FF00B050"/>
      <name val="Times New Roman"/>
      <family val="1"/>
    </font>
    <font>
      <sz val="11"/>
      <color rgb="FFC00000"/>
      <name val="Times New Roman"/>
      <family val="1"/>
    </font>
    <font>
      <b/>
      <sz val="11"/>
      <color rgb="FFFF0000"/>
      <name val="Times New Roman"/>
      <family val="1"/>
    </font>
    <font>
      <b/>
      <sz val="12"/>
      <color rgb="FFFFFFFF"/>
      <name val="Times New Roman"/>
      <family val="1"/>
    </font>
    <font>
      <i/>
      <sz val="11"/>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24997000396251678"/>
        <bgColor indexed="64"/>
      </patternFill>
    </fill>
    <fill>
      <patternFill patternType="solid">
        <fgColor theme="6" tint="0.5999600291252136"/>
        <bgColor indexed="64"/>
      </patternFill>
    </fill>
    <fill>
      <patternFill patternType="solid">
        <fgColor theme="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style="medium"/>
      <right style="medium"/>
      <top/>
      <bottom/>
    </border>
    <border>
      <left style="medium"/>
      <right style="medium"/>
      <top/>
      <bottom style="medium"/>
    </border>
    <border>
      <left/>
      <right style="medium"/>
      <top style="medium"/>
      <bottom style="medium"/>
    </border>
    <border>
      <left style="medium"/>
      <right style="thin"/>
      <top style="medium"/>
      <bottom style="medium"/>
    </border>
    <border>
      <left style="medium"/>
      <right style="thin"/>
      <top style="medium"/>
      <bottom/>
    </border>
    <border>
      <left style="thin"/>
      <right style="medium"/>
      <top style="medium"/>
      <bottom/>
    </border>
    <border>
      <left style="thin"/>
      <right style="thin"/>
      <top style="thin"/>
      <bottom style="thin"/>
    </border>
    <border>
      <left style="thin"/>
      <right style="medium"/>
      <top style="thin"/>
      <bottom style="thin"/>
    </border>
    <border>
      <left style="thin"/>
      <right style="medium"/>
      <top style="thin"/>
      <bottom/>
    </border>
    <border>
      <left/>
      <right style="medium"/>
      <top style="thin"/>
      <bottom style="thin"/>
    </border>
    <border>
      <left style="thin"/>
      <right/>
      <top style="medium"/>
      <bottom style="medium"/>
    </border>
    <border>
      <left style="thin"/>
      <right style="medium"/>
      <top style="medium"/>
      <bottom style="thin"/>
    </border>
    <border>
      <left style="medium"/>
      <right style="thin"/>
      <top style="thin"/>
      <bottom/>
    </border>
    <border>
      <left/>
      <right style="medium"/>
      <top/>
      <bottom style="thin"/>
    </border>
    <border>
      <left style="thin"/>
      <right style="thin"/>
      <top/>
      <bottom style="thin"/>
    </border>
    <border>
      <left style="thin"/>
      <right/>
      <top style="thin"/>
      <bottom style="thin"/>
    </border>
    <border>
      <left style="medium"/>
      <right/>
      <top/>
      <bottom style="thin"/>
    </border>
    <border>
      <left style="medium"/>
      <right style="medium"/>
      <top/>
      <bottom style="thin"/>
    </border>
    <border>
      <left style="medium"/>
      <right/>
      <top style="medium"/>
      <bottom style="medium"/>
    </border>
    <border>
      <left style="medium"/>
      <right style="medium"/>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medium"/>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medium"/>
      <top/>
      <bottom style="thin"/>
    </border>
    <border>
      <left/>
      <right style="thin"/>
      <top style="thin"/>
      <bottom style="thin"/>
    </border>
    <border>
      <left style="medium"/>
      <right/>
      <top style="thin"/>
      <bottom style="thin"/>
    </border>
    <border>
      <left style="medium"/>
      <right/>
      <top style="thin"/>
      <bottom/>
    </border>
    <border>
      <left/>
      <right style="medium"/>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thin"/>
      <top style="medium"/>
      <bottom style="medium"/>
    </border>
    <border>
      <left style="thin"/>
      <right/>
      <top style="thin"/>
      <bottom style="medium"/>
    </border>
    <border>
      <left/>
      <right/>
      <top style="thin"/>
      <bottom/>
    </border>
    <border>
      <left/>
      <right/>
      <top/>
      <bottom style="thin"/>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76">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4"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0" fillId="0" borderId="0" xfId="0" applyAlignment="1">
      <alignment horizontal="center" vertical="center"/>
    </xf>
    <xf numFmtId="0" fontId="75" fillId="10" borderId="16" xfId="0" applyFont="1" applyFill="1" applyBorder="1" applyAlignment="1">
      <alignment horizontal="center" vertical="center" wrapText="1"/>
    </xf>
    <xf numFmtId="0" fontId="75" fillId="10" borderId="10" xfId="0" applyFont="1" applyFill="1" applyBorder="1" applyAlignment="1">
      <alignment horizontal="center" vertical="center" wrapText="1"/>
    </xf>
    <xf numFmtId="0" fontId="75" fillId="33" borderId="16" xfId="0" applyFont="1" applyFill="1" applyBorder="1" applyAlignment="1">
      <alignment vertical="top" wrapText="1"/>
    </xf>
    <xf numFmtId="0" fontId="75" fillId="33" borderId="0" xfId="0" applyFont="1" applyFill="1" applyBorder="1" applyAlignment="1">
      <alignment horizontal="left" vertical="top" wrapText="1"/>
    </xf>
    <xf numFmtId="0" fontId="75"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5" fillId="33" borderId="0" xfId="0" applyFont="1" applyFill="1" applyBorder="1" applyAlignment="1">
      <alignment horizontal="center" vertical="top" wrapText="1"/>
    </xf>
    <xf numFmtId="0" fontId="66" fillId="33" borderId="0" xfId="52" applyFill="1" applyBorder="1" applyAlignment="1" applyProtection="1">
      <alignment horizontal="center" vertical="top" wrapText="1"/>
      <protection/>
    </xf>
    <xf numFmtId="0" fontId="17" fillId="10" borderId="17" xfId="0" applyFont="1" applyFill="1" applyBorder="1" applyAlignment="1" applyProtection="1">
      <alignment horizontal="left" vertical="top" wrapText="1"/>
      <protection/>
    </xf>
    <xf numFmtId="0" fontId="76"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5" fillId="10" borderId="23" xfId="0" applyFont="1" applyFill="1" applyBorder="1" applyAlignment="1" applyProtection="1">
      <alignment vertical="top" wrapText="1"/>
      <protection/>
    </xf>
    <xf numFmtId="0" fontId="15" fillId="10" borderId="22"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25" xfId="0" applyFont="1" applyFill="1" applyBorder="1" applyAlignment="1" applyProtection="1">
      <alignment vertical="top" wrapText="1"/>
      <protection/>
    </xf>
    <xf numFmtId="0" fontId="15" fillId="10" borderId="26" xfId="0" applyFont="1" applyFill="1" applyBorder="1" applyAlignment="1" applyProtection="1">
      <alignment vertical="top" wrapText="1"/>
      <protection/>
    </xf>
    <xf numFmtId="0" fontId="74" fillId="10" borderId="19" xfId="0" applyFont="1" applyFill="1" applyBorder="1" applyAlignment="1">
      <alignment horizontal="left" vertical="center"/>
    </xf>
    <xf numFmtId="0" fontId="74" fillId="10" borderId="20" xfId="0" applyFont="1" applyFill="1" applyBorder="1" applyAlignment="1">
      <alignment horizontal="left" vertical="center"/>
    </xf>
    <xf numFmtId="0" fontId="74" fillId="10" borderId="20" xfId="0" applyFont="1" applyFill="1" applyBorder="1" applyAlignment="1">
      <alignment/>
    </xf>
    <xf numFmtId="0" fontId="74" fillId="10" borderId="21" xfId="0" applyFont="1" applyFill="1" applyBorder="1" applyAlignment="1">
      <alignment/>
    </xf>
    <xf numFmtId="0" fontId="74"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74" fillId="10" borderId="20" xfId="0" applyFont="1" applyFill="1" applyBorder="1" applyAlignment="1" applyProtection="1">
      <alignment/>
      <protection/>
    </xf>
    <xf numFmtId="0" fontId="74" fillId="10" borderId="21" xfId="0" applyFont="1" applyFill="1" applyBorder="1" applyAlignment="1" applyProtection="1">
      <alignment/>
      <protection/>
    </xf>
    <xf numFmtId="0" fontId="74" fillId="10" borderId="0" xfId="0" applyFont="1" applyFill="1" applyBorder="1" applyAlignment="1" applyProtection="1">
      <alignment/>
      <protection/>
    </xf>
    <xf numFmtId="0" fontId="74"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7" fillId="0" borderId="10" xfId="0" applyFont="1" applyBorder="1" applyAlignment="1">
      <alignment horizontal="center" readingOrder="1"/>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14" fillId="10" borderId="23" xfId="0" applyFont="1" applyFill="1" applyBorder="1" applyAlignment="1" applyProtection="1">
      <alignment/>
      <protection/>
    </xf>
    <xf numFmtId="0" fontId="0" fillId="10" borderId="23" xfId="0" applyFill="1" applyBorder="1" applyAlignment="1">
      <alignment/>
    </xf>
    <xf numFmtId="0" fontId="78" fillId="10" borderId="19" xfId="0" applyFont="1" applyFill="1" applyBorder="1" applyAlignment="1">
      <alignment vertical="center"/>
    </xf>
    <xf numFmtId="0" fontId="78" fillId="10" borderId="22"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3" fillId="10" borderId="2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4" borderId="10" xfId="0" applyFont="1" applyFill="1" applyBorder="1" applyAlignment="1" applyProtection="1">
      <alignment horizontal="left" vertical="center"/>
      <protection/>
    </xf>
    <xf numFmtId="0" fontId="74" fillId="10" borderId="19" xfId="0" applyFont="1" applyFill="1" applyBorder="1" applyAlignment="1">
      <alignment/>
    </xf>
    <xf numFmtId="0" fontId="74" fillId="10" borderId="22" xfId="0" applyFont="1" applyFill="1" applyBorder="1" applyAlignment="1">
      <alignment/>
    </xf>
    <xf numFmtId="0" fontId="74" fillId="10" borderId="23"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29" xfId="0" applyFont="1" applyFill="1" applyBorder="1" applyAlignment="1">
      <alignment vertical="top" wrapText="1"/>
    </xf>
    <xf numFmtId="0" fontId="79" fillId="0" borderId="26" xfId="0" applyFont="1" applyFill="1" applyBorder="1" applyAlignment="1">
      <alignment vertical="top" wrapText="1"/>
    </xf>
    <xf numFmtId="0" fontId="79" fillId="0" borderId="28" xfId="0" applyFont="1" applyFill="1" applyBorder="1" applyAlignment="1">
      <alignment vertical="top" wrapText="1"/>
    </xf>
    <xf numFmtId="0" fontId="79" fillId="0" borderId="10" xfId="0" applyFont="1" applyFill="1" applyBorder="1" applyAlignment="1">
      <alignment vertical="top" wrapText="1"/>
    </xf>
    <xf numFmtId="0" fontId="79" fillId="0" borderId="30" xfId="0" applyFont="1" applyFill="1" applyBorder="1" applyAlignment="1">
      <alignment vertical="top" wrapText="1"/>
    </xf>
    <xf numFmtId="0" fontId="74" fillId="0" borderId="10" xfId="0" applyFont="1" applyFill="1" applyBorder="1" applyAlignment="1">
      <alignment vertical="top" wrapText="1"/>
    </xf>
    <xf numFmtId="0" fontId="74" fillId="10" borderId="25" xfId="0" applyFont="1" applyFill="1" applyBorder="1" applyAlignment="1">
      <alignment/>
    </xf>
    <xf numFmtId="0" fontId="81" fillId="0" borderId="10" xfId="0" applyFont="1" applyFill="1" applyBorder="1" applyAlignment="1">
      <alignment horizontal="center" vertical="top" wrapText="1"/>
    </xf>
    <xf numFmtId="0" fontId="81" fillId="0" borderId="30" xfId="0" applyFont="1" applyFill="1" applyBorder="1" applyAlignment="1">
      <alignment horizontal="center" vertical="top" wrapText="1"/>
    </xf>
    <xf numFmtId="0" fontId="81" fillId="0" borderId="10" xfId="0" applyFont="1" applyFill="1" applyBorder="1" applyAlignment="1">
      <alignment horizontal="center" vertical="top"/>
    </xf>
    <xf numFmtId="0" fontId="74" fillId="0" borderId="0" xfId="0" applyFont="1" applyFill="1" applyAlignment="1" applyProtection="1">
      <alignment horizontal="right"/>
      <protection/>
    </xf>
    <xf numFmtId="0" fontId="74" fillId="10" borderId="19" xfId="0" applyFont="1" applyFill="1" applyBorder="1" applyAlignment="1" applyProtection="1">
      <alignment horizontal="right"/>
      <protection/>
    </xf>
    <xf numFmtId="0" fontId="74" fillId="10" borderId="20" xfId="0" applyFont="1" applyFill="1" applyBorder="1" applyAlignment="1" applyProtection="1">
      <alignment horizontal="right"/>
      <protection/>
    </xf>
    <xf numFmtId="0" fontId="74" fillId="10" borderId="22"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31" xfId="0" applyFont="1" applyFill="1" applyBorder="1" applyAlignment="1" applyProtection="1">
      <alignment horizontal="right" vertical="center" wrapText="1"/>
      <protection/>
    </xf>
    <xf numFmtId="0" fontId="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16" fillId="10" borderId="23" xfId="0" applyFont="1" applyFill="1" applyBorder="1" applyAlignment="1">
      <alignment horizontal="center"/>
    </xf>
    <xf numFmtId="0" fontId="82" fillId="10" borderId="10" xfId="0" applyFont="1" applyFill="1" applyBorder="1" applyAlignment="1">
      <alignment horizontal="center" vertical="center" wrapText="1"/>
    </xf>
    <xf numFmtId="0" fontId="74" fillId="10" borderId="24" xfId="0" applyFont="1" applyFill="1" applyBorder="1" applyAlignment="1">
      <alignment/>
    </xf>
    <xf numFmtId="0" fontId="74" fillId="10" borderId="26" xfId="0" applyFont="1" applyFill="1" applyBorder="1" applyAlignment="1">
      <alignment/>
    </xf>
    <xf numFmtId="0" fontId="83" fillId="35" borderId="21" xfId="0" applyFont="1" applyFill="1" applyBorder="1" applyAlignment="1">
      <alignment horizontal="center" vertical="center" wrapText="1"/>
    </xf>
    <xf numFmtId="0" fontId="24" fillId="0" borderId="17" xfId="0" applyFont="1" applyBorder="1" applyAlignment="1" applyProtection="1">
      <alignment vertical="top" wrapText="1"/>
      <protection/>
    </xf>
    <xf numFmtId="0" fontId="24" fillId="0" borderId="17" xfId="0" applyFont="1" applyBorder="1" applyAlignment="1" applyProtection="1">
      <alignment horizontal="left" vertical="top" wrapText="1"/>
      <protection/>
    </xf>
    <xf numFmtId="0" fontId="24" fillId="0" borderId="18" xfId="0" applyFont="1" applyBorder="1" applyAlignment="1" applyProtection="1">
      <alignment vertical="top" wrapText="1"/>
      <protection/>
    </xf>
    <xf numFmtId="0" fontId="84" fillId="0" borderId="18" xfId="0" applyFont="1" applyBorder="1" applyAlignment="1" applyProtection="1">
      <alignment vertical="top" wrapText="1"/>
      <protection/>
    </xf>
    <xf numFmtId="0" fontId="83" fillId="35" borderId="10" xfId="0" applyFont="1" applyFill="1" applyBorder="1" applyAlignment="1">
      <alignment horizontal="center" vertical="center" wrapText="1"/>
    </xf>
    <xf numFmtId="0" fontId="15" fillId="33" borderId="34" xfId="0" applyFont="1" applyFill="1" applyBorder="1" applyAlignment="1" applyProtection="1">
      <alignment vertical="top" wrapText="1"/>
      <protection/>
    </xf>
    <xf numFmtId="0" fontId="74" fillId="33" borderId="10" xfId="0" applyFont="1" applyFill="1" applyBorder="1" applyAlignment="1">
      <alignment/>
    </xf>
    <xf numFmtId="0" fontId="85" fillId="0" borderId="0" xfId="0" applyFont="1" applyFill="1" applyAlignment="1" applyProtection="1">
      <alignment wrapText="1"/>
      <protection/>
    </xf>
    <xf numFmtId="0" fontId="15" fillId="33" borderId="10" xfId="0" applyFont="1" applyFill="1" applyBorder="1" applyAlignment="1" applyProtection="1">
      <alignment horizontal="left" vertical="top" wrapText="1"/>
      <protection locked="0"/>
    </xf>
    <xf numFmtId="0" fontId="79" fillId="0" borderId="10" xfId="0" applyFont="1" applyFill="1" applyBorder="1" applyAlignment="1">
      <alignment wrapText="1"/>
    </xf>
    <xf numFmtId="4" fontId="2" fillId="33" borderId="35" xfId="0" applyNumberFormat="1" applyFont="1" applyFill="1" applyBorder="1" applyAlignment="1" applyProtection="1">
      <alignment vertical="top" wrapText="1"/>
      <protection/>
    </xf>
    <xf numFmtId="4" fontId="2" fillId="33" borderId="36" xfId="0" applyNumberFormat="1" applyFont="1" applyFill="1" applyBorder="1" applyAlignment="1" applyProtection="1">
      <alignment vertical="top" wrapText="1"/>
      <protection/>
    </xf>
    <xf numFmtId="4" fontId="2" fillId="33" borderId="18" xfId="0" applyNumberFormat="1" applyFont="1" applyFill="1" applyBorder="1" applyAlignment="1" applyProtection="1">
      <alignment vertical="top" wrapText="1"/>
      <protection/>
    </xf>
    <xf numFmtId="4" fontId="2" fillId="10" borderId="0" xfId="0" applyNumberFormat="1" applyFont="1" applyFill="1" applyBorder="1" applyAlignment="1" applyProtection="1">
      <alignment vertical="top" wrapText="1"/>
      <protection/>
    </xf>
    <xf numFmtId="2" fontId="74" fillId="0" borderId="0" xfId="0" applyNumberFormat="1" applyFont="1" applyFill="1" applyAlignment="1">
      <alignment/>
    </xf>
    <xf numFmtId="4" fontId="74" fillId="0" borderId="34" xfId="0" applyNumberFormat="1" applyFont="1" applyFill="1" applyBorder="1" applyAlignment="1">
      <alignment horizontal="right" vertical="top"/>
    </xf>
    <xf numFmtId="17" fontId="2" fillId="33" borderId="37" xfId="0" applyNumberFormat="1" applyFont="1" applyFill="1" applyBorder="1" applyAlignment="1" applyProtection="1">
      <alignment vertical="top" wrapText="1"/>
      <protection/>
    </xf>
    <xf numFmtId="4" fontId="74" fillId="0" borderId="34" xfId="0" applyNumberFormat="1" applyFont="1" applyBorder="1" applyAlignment="1">
      <alignment horizontal="right" vertical="top"/>
    </xf>
    <xf numFmtId="4" fontId="2" fillId="33" borderId="38" xfId="0" applyNumberFormat="1" applyFont="1" applyFill="1" applyBorder="1" applyAlignment="1" applyProtection="1">
      <alignment horizontal="right" vertical="top" wrapText="1"/>
      <protection/>
    </xf>
    <xf numFmtId="15" fontId="2" fillId="33" borderId="11" xfId="0" applyNumberFormat="1"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4" fontId="2" fillId="0" borderId="18" xfId="0" applyNumberFormat="1" applyFont="1" applyFill="1" applyBorder="1" applyAlignment="1" applyProtection="1">
      <alignment horizontal="right" vertical="top" wrapText="1"/>
      <protection/>
    </xf>
    <xf numFmtId="4" fontId="2" fillId="33" borderId="18" xfId="0" applyNumberFormat="1" applyFont="1" applyFill="1" applyBorder="1" applyAlignment="1" applyProtection="1">
      <alignment horizontal="right" vertical="top" wrapText="1"/>
      <protection/>
    </xf>
    <xf numFmtId="4" fontId="2" fillId="33" borderId="39" xfId="0" applyNumberFormat="1" applyFont="1" applyFill="1" applyBorder="1" applyAlignment="1" applyProtection="1">
      <alignment vertical="top" wrapText="1"/>
      <protection/>
    </xf>
    <xf numFmtId="4" fontId="2" fillId="33" borderId="17" xfId="0" applyNumberFormat="1" applyFont="1" applyFill="1" applyBorder="1" applyAlignment="1" applyProtection="1">
      <alignment vertical="top" wrapText="1"/>
      <protection/>
    </xf>
    <xf numFmtId="0" fontId="2" fillId="33" borderId="15" xfId="0" applyFont="1" applyFill="1" applyBorder="1" applyAlignment="1" applyProtection="1">
      <alignment horizontal="right" vertical="top" wrapText="1"/>
      <protection/>
    </xf>
    <xf numFmtId="0" fontId="2" fillId="33" borderId="40" xfId="0" applyFont="1" applyFill="1" applyBorder="1" applyAlignment="1" applyProtection="1">
      <alignment horizontal="right" vertical="top" wrapText="1"/>
      <protection/>
    </xf>
    <xf numFmtId="4" fontId="3" fillId="33" borderId="18" xfId="0" applyNumberFormat="1" applyFont="1" applyFill="1" applyBorder="1" applyAlignment="1" applyProtection="1">
      <alignment horizontal="center" vertical="center" wrapText="1"/>
      <protection/>
    </xf>
    <xf numFmtId="17" fontId="2" fillId="33" borderId="41" xfId="0" applyNumberFormat="1" applyFont="1" applyFill="1" applyBorder="1" applyAlignment="1" applyProtection="1">
      <alignment vertical="top" wrapText="1"/>
      <protection/>
    </xf>
    <xf numFmtId="0" fontId="16" fillId="33" borderId="16" xfId="0" applyFont="1" applyFill="1" applyBorder="1" applyAlignment="1" applyProtection="1">
      <alignment vertical="top" wrapText="1"/>
      <protection/>
    </xf>
    <xf numFmtId="0" fontId="16" fillId="33" borderId="16" xfId="0" applyFont="1" applyFill="1" applyBorder="1" applyAlignment="1" applyProtection="1">
      <alignment horizontal="center" vertical="top" wrapText="1"/>
      <protection/>
    </xf>
    <xf numFmtId="0" fontId="15" fillId="33" borderId="34" xfId="0" applyFont="1" applyFill="1" applyBorder="1" applyAlignment="1" applyProtection="1">
      <alignment horizontal="center" vertical="center" wrapText="1"/>
      <protection/>
    </xf>
    <xf numFmtId="0" fontId="79" fillId="0" borderId="34" xfId="0" applyFont="1" applyBorder="1" applyAlignment="1">
      <alignment vertical="top" wrapText="1"/>
    </xf>
    <xf numFmtId="0" fontId="79" fillId="0" borderId="34" xfId="0" applyFont="1" applyBorder="1" applyAlignment="1">
      <alignment horizontal="center" vertical="center"/>
    </xf>
    <xf numFmtId="0" fontId="79" fillId="0" borderId="34" xfId="0" applyFont="1" applyBorder="1" applyAlignment="1">
      <alignment horizontal="left" vertical="top" wrapText="1"/>
    </xf>
    <xf numFmtId="0" fontId="5" fillId="10" borderId="0" xfId="0" applyFont="1" applyFill="1" applyBorder="1" applyAlignment="1" applyProtection="1">
      <alignment/>
      <protection/>
    </xf>
    <xf numFmtId="0" fontId="10" fillId="10" borderId="0" xfId="0" applyFont="1" applyFill="1" applyBorder="1" applyAlignment="1" applyProtection="1">
      <alignment vertical="top" wrapText="1"/>
      <protection/>
    </xf>
    <xf numFmtId="0" fontId="11" fillId="36" borderId="0" xfId="0" applyFont="1" applyFill="1" applyBorder="1" applyAlignment="1" applyProtection="1">
      <alignment horizontal="center" vertical="center" wrapText="1"/>
      <protection/>
    </xf>
    <xf numFmtId="0" fontId="11" fillId="36" borderId="23" xfId="0" applyFont="1" applyFill="1" applyBorder="1" applyAlignment="1" applyProtection="1">
      <alignment horizontal="center" vertical="center" wrapText="1"/>
      <protection/>
    </xf>
    <xf numFmtId="0" fontId="2" fillId="0" borderId="12" xfId="0" applyFont="1" applyFill="1" applyBorder="1" applyAlignment="1" applyProtection="1">
      <alignment/>
      <protection locked="0"/>
    </xf>
    <xf numFmtId="0" fontId="74" fillId="33" borderId="10" xfId="0" applyFont="1" applyFill="1" applyBorder="1" applyAlignment="1">
      <alignment horizontal="left" vertical="top" wrapText="1"/>
    </xf>
    <xf numFmtId="4" fontId="74" fillId="0" borderId="42" xfId="0" applyNumberFormat="1" applyFont="1" applyFill="1" applyBorder="1" applyAlignment="1">
      <alignment horizontal="right" vertical="top"/>
    </xf>
    <xf numFmtId="4" fontId="2" fillId="0" borderId="43" xfId="0" applyNumberFormat="1" applyFont="1" applyFill="1" applyBorder="1" applyAlignment="1" applyProtection="1">
      <alignment horizontal="right" vertical="top" wrapText="1"/>
      <protection/>
    </xf>
    <xf numFmtId="17" fontId="2" fillId="0" borderId="37" xfId="0" applyNumberFormat="1" applyFont="1" applyFill="1" applyBorder="1" applyAlignment="1" applyProtection="1">
      <alignment vertical="top" wrapText="1"/>
      <protection/>
    </xf>
    <xf numFmtId="0" fontId="74" fillId="0" borderId="30" xfId="0" applyFont="1" applyFill="1" applyBorder="1" applyAlignment="1">
      <alignment vertical="top" wrapText="1"/>
    </xf>
    <xf numFmtId="4" fontId="74" fillId="0" borderId="0" xfId="0" applyNumberFormat="1" applyFont="1" applyFill="1" applyAlignment="1">
      <alignment/>
    </xf>
    <xf numFmtId="44" fontId="0" fillId="0" borderId="0" xfId="0" applyNumberFormat="1" applyAlignment="1">
      <alignment/>
    </xf>
    <xf numFmtId="0" fontId="16" fillId="33" borderId="34" xfId="0" applyFont="1" applyFill="1" applyBorder="1" applyAlignment="1" applyProtection="1">
      <alignment vertical="top" wrapText="1"/>
      <protection/>
    </xf>
    <xf numFmtId="4" fontId="74" fillId="0" borderId="0" xfId="0" applyNumberFormat="1" applyFont="1" applyAlignment="1">
      <alignment/>
    </xf>
    <xf numFmtId="43" fontId="74" fillId="0" borderId="0" xfId="0" applyNumberFormat="1" applyFont="1" applyAlignment="1">
      <alignment/>
    </xf>
    <xf numFmtId="0" fontId="79" fillId="0" borderId="34" xfId="0" applyFont="1" applyFill="1" applyBorder="1" applyAlignment="1">
      <alignment horizontal="left" vertical="top" wrapText="1"/>
    </xf>
    <xf numFmtId="0" fontId="79" fillId="0" borderId="34" xfId="0" applyFont="1" applyFill="1" applyBorder="1" applyAlignment="1">
      <alignment horizontal="center" vertical="center"/>
    </xf>
    <xf numFmtId="0" fontId="15" fillId="0" borderId="11" xfId="0" applyFont="1" applyFill="1" applyBorder="1" applyAlignment="1" applyProtection="1">
      <alignment vertical="top" wrapText="1"/>
      <protection/>
    </xf>
    <xf numFmtId="0" fontId="15" fillId="0" borderId="11" xfId="0" applyFont="1" applyFill="1" applyBorder="1" applyAlignment="1" applyProtection="1">
      <alignment horizontal="center" vertical="top"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1" xfId="0" applyFont="1" applyFill="1" applyBorder="1" applyAlignment="1" applyProtection="1">
      <alignment horizontal="left" vertical="center" wrapText="1"/>
      <protection/>
    </xf>
    <xf numFmtId="0" fontId="2" fillId="33" borderId="3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3" borderId="12" xfId="0" applyFont="1" applyFill="1" applyBorder="1" applyAlignment="1" applyProtection="1">
      <alignment horizontal="left" vertical="center" wrapText="1"/>
      <protection/>
    </xf>
    <xf numFmtId="43" fontId="0" fillId="0" borderId="0" xfId="0" applyNumberFormat="1" applyAlignment="1">
      <alignment/>
    </xf>
    <xf numFmtId="0" fontId="2" fillId="10" borderId="11" xfId="0" applyFont="1" applyFill="1" applyBorder="1" applyAlignment="1" applyProtection="1">
      <alignment vertical="top" wrapText="1"/>
      <protection/>
    </xf>
    <xf numFmtId="0" fontId="2" fillId="10" borderId="45" xfId="0" applyFont="1" applyFill="1" applyBorder="1" applyAlignment="1" applyProtection="1">
      <alignment horizontal="left" vertical="top" wrapText="1"/>
      <protection/>
    </xf>
    <xf numFmtId="0" fontId="74" fillId="10" borderId="45" xfId="0" applyFont="1" applyFill="1" applyBorder="1" applyAlignment="1">
      <alignment horizontal="left" vertical="top" wrapText="1"/>
    </xf>
    <xf numFmtId="0" fontId="82" fillId="10" borderId="12" xfId="0" applyFont="1" applyFill="1" applyBorder="1" applyAlignment="1">
      <alignment horizontal="left" vertical="top" wrapText="1"/>
    </xf>
    <xf numFmtId="0" fontId="74" fillId="0" borderId="11" xfId="0" applyFont="1" applyBorder="1" applyAlignment="1">
      <alignment horizontal="left" vertical="top" wrapText="1"/>
    </xf>
    <xf numFmtId="0" fontId="15" fillId="33" borderId="11" xfId="0" applyFont="1" applyFill="1" applyBorder="1" applyAlignment="1" applyProtection="1">
      <alignment vertical="top" wrapText="1"/>
      <protection/>
    </xf>
    <xf numFmtId="0" fontId="15" fillId="33" borderId="11"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top" wrapText="1"/>
      <protection/>
    </xf>
    <xf numFmtId="0" fontId="2" fillId="33" borderId="34" xfId="0" applyFont="1" applyFill="1" applyBorder="1" applyAlignment="1" applyProtection="1">
      <alignment horizontal="center" vertical="center" wrapText="1"/>
      <protection/>
    </xf>
    <xf numFmtId="0" fontId="86" fillId="0" borderId="0" xfId="0" applyFont="1" applyAlignment="1">
      <alignment wrapText="1"/>
    </xf>
    <xf numFmtId="0" fontId="15" fillId="0" borderId="26" xfId="0" applyFont="1" applyFill="1" applyBorder="1" applyAlignment="1">
      <alignment horizontal="left" vertical="top" wrapText="1"/>
    </xf>
    <xf numFmtId="0" fontId="87" fillId="0" borderId="0" xfId="0" applyFont="1" applyAlignment="1">
      <alignment wrapText="1"/>
    </xf>
    <xf numFmtId="0" fontId="15" fillId="33" borderId="11" xfId="0" applyFont="1" applyFill="1" applyBorder="1" applyAlignment="1" applyProtection="1">
      <alignment horizontal="center" vertical="top" wrapText="1"/>
      <protection/>
    </xf>
    <xf numFmtId="0" fontId="15" fillId="33" borderId="11" xfId="0" applyFont="1" applyFill="1" applyBorder="1" applyAlignment="1" applyProtection="1">
      <alignment horizontal="left" vertical="center" wrapText="1"/>
      <protection/>
    </xf>
    <xf numFmtId="0" fontId="15" fillId="0" borderId="10" xfId="0" applyFont="1" applyFill="1" applyBorder="1" applyAlignment="1">
      <alignment vertical="top" wrapText="1"/>
    </xf>
    <xf numFmtId="0" fontId="15" fillId="0" borderId="23" xfId="0" applyFont="1" applyFill="1" applyBorder="1" applyAlignment="1">
      <alignment vertical="top" wrapText="1"/>
    </xf>
    <xf numFmtId="0" fontId="88" fillId="33" borderId="10" xfId="52" applyFont="1" applyFill="1" applyBorder="1" applyAlignment="1" applyProtection="1">
      <alignment vertical="top" wrapText="1"/>
      <protection locked="0"/>
    </xf>
    <xf numFmtId="0" fontId="88" fillId="33" borderId="11" xfId="52" applyFont="1" applyFill="1" applyBorder="1" applyAlignment="1" applyProtection="1">
      <alignment/>
      <protection locked="0"/>
    </xf>
    <xf numFmtId="0" fontId="74" fillId="10" borderId="20" xfId="0" applyFont="1" applyFill="1" applyBorder="1" applyAlignment="1">
      <alignment/>
    </xf>
    <xf numFmtId="0" fontId="74" fillId="10" borderId="0" xfId="0" applyFont="1" applyFill="1" applyBorder="1" applyAlignment="1">
      <alignment/>
    </xf>
    <xf numFmtId="0" fontId="74" fillId="10" borderId="0" xfId="0" applyFont="1" applyFill="1" applyAlignment="1">
      <alignment horizontal="left" vertical="center"/>
    </xf>
    <xf numFmtId="0" fontId="74" fillId="10" borderId="0" xfId="0" applyFont="1" applyFill="1" applyAlignment="1">
      <alignment/>
    </xf>
    <xf numFmtId="0" fontId="74" fillId="10" borderId="25" xfId="0" applyFont="1" applyFill="1" applyBorder="1" applyAlignment="1">
      <alignment/>
    </xf>
    <xf numFmtId="0" fontId="89" fillId="0" borderId="0" xfId="0" applyFont="1" applyAlignment="1">
      <alignment wrapText="1"/>
    </xf>
    <xf numFmtId="0" fontId="74" fillId="0" borderId="15" xfId="0" applyFont="1" applyBorder="1" applyAlignment="1">
      <alignment horizontal="center" vertical="center" wrapText="1"/>
    </xf>
    <xf numFmtId="0" fontId="89" fillId="0" borderId="0" xfId="0" applyFont="1" applyAlignment="1">
      <alignment/>
    </xf>
    <xf numFmtId="0" fontId="90" fillId="0" borderId="0" xfId="0" applyFont="1" applyAlignment="1">
      <alignment/>
    </xf>
    <xf numFmtId="0" fontId="79" fillId="0" borderId="46" xfId="0" applyFont="1" applyFill="1" applyBorder="1" applyAlignment="1">
      <alignment vertical="top" wrapText="1"/>
    </xf>
    <xf numFmtId="0" fontId="91" fillId="0" borderId="0" xfId="0" applyFont="1" applyFill="1" applyAlignment="1" applyProtection="1">
      <alignment horizontal="center" wrapText="1"/>
      <protection/>
    </xf>
    <xf numFmtId="1" fontId="2" fillId="33" borderId="12" xfId="0" applyNumberFormat="1" applyFont="1" applyFill="1" applyBorder="1" applyAlignment="1" applyProtection="1">
      <alignment horizontal="left" vertical="center"/>
      <protection locked="0"/>
    </xf>
    <xf numFmtId="1" fontId="2" fillId="33" borderId="11" xfId="0" applyNumberFormat="1" applyFont="1" applyFill="1" applyBorder="1" applyAlignment="1" applyProtection="1">
      <alignment horizontal="left" vertical="center"/>
      <protection locked="0"/>
    </xf>
    <xf numFmtId="1" fontId="2" fillId="0" borderId="11" xfId="0" applyNumberFormat="1"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xf>
    <xf numFmtId="1" fontId="2" fillId="33" borderId="47" xfId="0" applyNumberFormat="1" applyFont="1" applyFill="1" applyBorder="1" applyAlignment="1" applyProtection="1">
      <alignment horizontal="left" vertical="center" wrapText="1"/>
      <protection locked="0"/>
    </xf>
    <xf numFmtId="15" fontId="2" fillId="33" borderId="11" xfId="0" applyNumberFormat="1"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16" fillId="0" borderId="10" xfId="0" applyFont="1" applyFill="1" applyBorder="1" applyAlignment="1" applyProtection="1">
      <alignment horizontal="center"/>
      <protection/>
    </xf>
    <xf numFmtId="0" fontId="16" fillId="33" borderId="10" xfId="0" applyFont="1" applyFill="1" applyBorder="1" applyAlignment="1" applyProtection="1">
      <alignment/>
      <protection/>
    </xf>
    <xf numFmtId="0" fontId="74" fillId="0" borderId="15" xfId="0" applyFont="1" applyFill="1" applyBorder="1" applyAlignment="1">
      <alignment horizontal="right" vertical="center" wrapText="1"/>
    </xf>
    <xf numFmtId="0" fontId="16" fillId="33" borderId="48" xfId="0" applyFont="1" applyFill="1" applyBorder="1" applyAlignment="1" applyProtection="1">
      <alignment horizontal="center" vertical="top" wrapText="1"/>
      <protection/>
    </xf>
    <xf numFmtId="0" fontId="16" fillId="33" borderId="49" xfId="0" applyFont="1" applyFill="1" applyBorder="1" applyAlignment="1" applyProtection="1">
      <alignment horizontal="center" vertical="top" wrapText="1"/>
      <protection/>
    </xf>
    <xf numFmtId="0" fontId="16" fillId="33" borderId="39" xfId="0" applyFont="1" applyFill="1" applyBorder="1" applyAlignment="1" applyProtection="1">
      <alignment horizontal="center" vertical="top" wrapText="1"/>
      <protection/>
    </xf>
    <xf numFmtId="0" fontId="74" fillId="0" borderId="50" xfId="0" applyFont="1" applyFill="1" applyBorder="1" applyAlignment="1">
      <alignment horizontal="right" vertical="center" wrapText="1"/>
    </xf>
    <xf numFmtId="15" fontId="74" fillId="0" borderId="34" xfId="0" applyNumberFormat="1" applyFont="1" applyFill="1" applyBorder="1" applyAlignment="1">
      <alignment horizontal="right" vertical="center"/>
    </xf>
    <xf numFmtId="15" fontId="74" fillId="0" borderId="51" xfId="0" applyNumberFormat="1" applyFont="1" applyFill="1" applyBorder="1" applyAlignment="1">
      <alignment horizontal="right" vertical="center"/>
    </xf>
    <xf numFmtId="44" fontId="74" fillId="0" borderId="34" xfId="44" applyFont="1" applyFill="1" applyBorder="1" applyAlignment="1">
      <alignment horizontal="right" vertical="center" wrapText="1"/>
    </xf>
    <xf numFmtId="44" fontId="74" fillId="0" borderId="34" xfId="44" applyFont="1" applyBorder="1" applyAlignment="1">
      <alignment horizontal="right" vertical="center" wrapText="1"/>
    </xf>
    <xf numFmtId="44" fontId="74" fillId="0" borderId="34" xfId="44" applyFont="1" applyFill="1" applyBorder="1" applyAlignment="1">
      <alignment horizontal="right" vertical="center"/>
    </xf>
    <xf numFmtId="44" fontId="74" fillId="0" borderId="35" xfId="44" applyFont="1" applyFill="1" applyBorder="1" applyAlignment="1">
      <alignment horizontal="right" vertical="center"/>
    </xf>
    <xf numFmtId="44" fontId="15" fillId="33" borderId="34" xfId="44" applyFont="1" applyFill="1" applyBorder="1" applyAlignment="1" applyProtection="1">
      <alignment horizontal="right" vertical="center" wrapText="1"/>
      <protection/>
    </xf>
    <xf numFmtId="44" fontId="15" fillId="33" borderId="51" xfId="44" applyFont="1" applyFill="1" applyBorder="1" applyAlignment="1" applyProtection="1">
      <alignment horizontal="right" vertical="center" wrapText="1"/>
      <protection/>
    </xf>
    <xf numFmtId="44" fontId="74" fillId="0" borderId="17" xfId="44" applyFont="1" applyFill="1" applyBorder="1" applyAlignment="1">
      <alignment horizontal="right" vertical="center"/>
    </xf>
    <xf numFmtId="0" fontId="66" fillId="33" borderId="11" xfId="52" applyFill="1" applyBorder="1" applyAlignment="1" applyProtection="1">
      <alignment/>
      <protection locked="0"/>
    </xf>
    <xf numFmtId="0" fontId="73" fillId="0" borderId="0" xfId="0" applyFont="1" applyAlignment="1">
      <alignment horizontal="center" wrapText="1"/>
    </xf>
    <xf numFmtId="0" fontId="73" fillId="0" borderId="0" xfId="0" applyFont="1" applyAlignment="1">
      <alignment wrapText="1"/>
    </xf>
    <xf numFmtId="0" fontId="2" fillId="10" borderId="23" xfId="0" applyFont="1" applyFill="1" applyBorder="1" applyAlignment="1" applyProtection="1">
      <alignment horizontal="left" vertical="center" wrapText="1"/>
      <protection/>
    </xf>
    <xf numFmtId="0" fontId="15" fillId="0" borderId="30" xfId="0" applyFont="1" applyFill="1" applyBorder="1" applyAlignment="1">
      <alignment vertical="top" wrapText="1"/>
    </xf>
    <xf numFmtId="0" fontId="15" fillId="0" borderId="0" xfId="0" applyFont="1" applyAlignment="1">
      <alignment vertical="top" wrapText="1"/>
    </xf>
    <xf numFmtId="0" fontId="74" fillId="0" borderId="10" xfId="0" applyFont="1" applyFill="1" applyBorder="1" applyAlignment="1">
      <alignment/>
    </xf>
    <xf numFmtId="0" fontId="15" fillId="0" borderId="30"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20" xfId="0" applyFont="1" applyFill="1" applyBorder="1" applyAlignment="1" applyProtection="1">
      <alignment horizontal="left" vertical="top" wrapText="1"/>
      <protection/>
    </xf>
    <xf numFmtId="0" fontId="15" fillId="0" borderId="45" xfId="0" applyFont="1" applyFill="1" applyBorder="1" applyAlignment="1" applyProtection="1">
      <alignment horizontal="left" vertical="top" wrapText="1"/>
      <protection/>
    </xf>
    <xf numFmtId="0" fontId="15" fillId="0" borderId="34"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47"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top" wrapText="1"/>
      <protection/>
    </xf>
    <xf numFmtId="0" fontId="92" fillId="0" borderId="0" xfId="0" applyFont="1" applyAlignment="1">
      <alignment/>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left" vertical="top" wrapText="1"/>
    </xf>
    <xf numFmtId="0" fontId="15" fillId="33" borderId="10" xfId="0" applyFont="1" applyFill="1" applyBorder="1" applyAlignment="1">
      <alignment vertical="center" wrapText="1"/>
    </xf>
    <xf numFmtId="0" fontId="74" fillId="33" borderId="0" xfId="0" applyFont="1" applyFill="1" applyAlignment="1">
      <alignment horizontal="left" vertical="center" wrapText="1"/>
    </xf>
    <xf numFmtId="0" fontId="74" fillId="33" borderId="16" xfId="0" applyFont="1" applyFill="1" applyBorder="1" applyAlignment="1">
      <alignment vertical="top" wrapText="1"/>
    </xf>
    <xf numFmtId="0" fontId="2" fillId="33" borderId="10" xfId="0" applyFont="1" applyFill="1" applyBorder="1" applyAlignment="1" applyProtection="1">
      <alignment horizontal="right" vertical="center"/>
      <protection/>
    </xf>
    <xf numFmtId="0" fontId="2" fillId="33" borderId="30" xfId="0" applyFont="1" applyFill="1" applyBorder="1" applyAlignment="1" applyProtection="1">
      <alignment horizontal="left" vertical="center"/>
      <protection/>
    </xf>
    <xf numFmtId="3" fontId="74" fillId="0" borderId="0" xfId="0" applyNumberFormat="1" applyFont="1" applyAlignment="1">
      <alignment/>
    </xf>
    <xf numFmtId="4" fontId="3" fillId="0" borderId="0" xfId="0" applyNumberFormat="1" applyFont="1" applyFill="1" applyBorder="1" applyAlignment="1" applyProtection="1">
      <alignment horizontal="center" vertical="top" wrapText="1"/>
      <protection/>
    </xf>
    <xf numFmtId="4" fontId="3" fillId="0" borderId="0" xfId="0" applyNumberFormat="1" applyFont="1" applyFill="1" applyBorder="1" applyAlignment="1" applyProtection="1">
      <alignment vertical="top" wrapText="1"/>
      <protection/>
    </xf>
    <xf numFmtId="0" fontId="15" fillId="0" borderId="35" xfId="0" applyFont="1" applyBorder="1" applyAlignment="1">
      <alignment vertical="top" wrapText="1"/>
    </xf>
    <xf numFmtId="0" fontId="3" fillId="10" borderId="0" xfId="0" applyFont="1" applyFill="1" applyBorder="1" applyAlignment="1" applyProtection="1">
      <alignment horizontal="left" vertical="center" wrapText="1"/>
      <protection/>
    </xf>
    <xf numFmtId="0" fontId="11" fillId="10" borderId="25"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16" fillId="33" borderId="34" xfId="0" applyFont="1" applyFill="1" applyBorder="1" applyAlignment="1" applyProtection="1">
      <alignment horizontal="center" vertical="center" wrapText="1"/>
      <protection/>
    </xf>
    <xf numFmtId="0" fontId="74" fillId="0" borderId="34" xfId="0" applyFont="1" applyFill="1" applyBorder="1" applyAlignment="1">
      <alignment horizontal="right" vertical="center" wrapText="1"/>
    </xf>
    <xf numFmtId="0" fontId="8" fillId="0" borderId="0" xfId="0" applyFont="1" applyFill="1" applyBorder="1" applyAlignment="1" applyProtection="1">
      <alignment vertical="top" wrapText="1"/>
      <protection/>
    </xf>
    <xf numFmtId="0" fontId="15" fillId="33" borderId="34" xfId="0" applyFont="1" applyFill="1" applyBorder="1" applyAlignment="1" applyProtection="1">
      <alignment horizontal="left" vertical="top" wrapText="1"/>
      <protection/>
    </xf>
    <xf numFmtId="0" fontId="15" fillId="0" borderId="34" xfId="0" applyFont="1" applyBorder="1" applyAlignment="1">
      <alignment horizontal="left" vertical="top" wrapText="1"/>
    </xf>
    <xf numFmtId="0" fontId="1" fillId="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74" fillId="0" borderId="30" xfId="0" applyFont="1" applyFill="1" applyBorder="1" applyAlignment="1">
      <alignment horizontal="left" vertical="top" wrapText="1"/>
    </xf>
    <xf numFmtId="0" fontId="3" fillId="10" borderId="25" xfId="0" applyFont="1" applyFill="1" applyBorder="1" applyAlignment="1" applyProtection="1">
      <alignment horizontal="center" vertical="center" wrapText="1"/>
      <protection/>
    </xf>
    <xf numFmtId="0" fontId="28" fillId="10" borderId="0" xfId="0" applyFont="1" applyFill="1" applyBorder="1" applyAlignment="1" applyProtection="1">
      <alignment horizontal="left" vertical="center" wrapText="1"/>
      <protection/>
    </xf>
    <xf numFmtId="0" fontId="15" fillId="0" borderId="20" xfId="0" applyFont="1" applyFill="1" applyBorder="1" applyAlignment="1" applyProtection="1">
      <alignment horizontal="left" vertical="top" wrapText="1"/>
      <protection/>
    </xf>
    <xf numFmtId="0" fontId="2" fillId="0" borderId="34"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93" fillId="35" borderId="30" xfId="0" applyFont="1" applyFill="1" applyBorder="1" applyAlignment="1">
      <alignment horizontal="center" vertical="center" wrapText="1"/>
    </xf>
    <xf numFmtId="0" fontId="83" fillId="35" borderId="30" xfId="0" applyFont="1" applyFill="1" applyBorder="1" applyAlignment="1">
      <alignment horizontal="center" vertical="center" wrapText="1"/>
    </xf>
    <xf numFmtId="0" fontId="93" fillId="35" borderId="27" xfId="0" applyFont="1" applyFill="1" applyBorder="1" applyAlignment="1">
      <alignment horizontal="center" vertical="center" wrapText="1"/>
    </xf>
    <xf numFmtId="0" fontId="2" fillId="33" borderId="16" xfId="0" applyFont="1"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3" fillId="10" borderId="25"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3" fontId="2" fillId="33" borderId="46" xfId="0" applyNumberFormat="1" applyFont="1" applyFill="1" applyBorder="1" applyAlignment="1" applyProtection="1">
      <alignment vertical="top" wrapText="1"/>
      <protection locked="0"/>
    </xf>
    <xf numFmtId="3" fontId="2" fillId="33" borderId="30" xfId="0" applyNumberFormat="1" applyFont="1" applyFill="1" applyBorder="1" applyAlignment="1" applyProtection="1">
      <alignment vertical="top" wrapText="1"/>
      <protection locked="0"/>
    </xf>
    <xf numFmtId="0" fontId="2" fillId="33" borderId="46" xfId="0" applyFont="1" applyFill="1" applyBorder="1" applyAlignment="1" applyProtection="1">
      <alignment vertical="top" wrapText="1"/>
      <protection locked="0"/>
    </xf>
    <xf numFmtId="0" fontId="2" fillId="33" borderId="30" xfId="0" applyFont="1" applyFill="1" applyBorder="1" applyAlignment="1" applyProtection="1">
      <alignment vertical="top" wrapText="1"/>
      <protection locked="0"/>
    </xf>
    <xf numFmtId="0" fontId="3" fillId="33" borderId="46" xfId="0" applyFont="1" applyFill="1" applyBorder="1" applyAlignment="1" applyProtection="1">
      <alignment horizontal="center" vertical="top" wrapText="1"/>
      <protection/>
    </xf>
    <xf numFmtId="0" fontId="3" fillId="33" borderId="30" xfId="0" applyFont="1" applyFill="1" applyBorder="1" applyAlignment="1" applyProtection="1">
      <alignment horizontal="center" vertical="top" wrapText="1"/>
      <protection/>
    </xf>
    <xf numFmtId="0" fontId="2" fillId="33" borderId="32"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0" fontId="11" fillId="10" borderId="0" xfId="0" applyFont="1" applyFill="1" applyBorder="1" applyAlignment="1" applyProtection="1">
      <alignment vertical="top" wrapText="1"/>
      <protection/>
    </xf>
    <xf numFmtId="3" fontId="2" fillId="0" borderId="46" xfId="0" applyNumberFormat="1" applyFont="1" applyFill="1" applyBorder="1" applyAlignment="1" applyProtection="1">
      <alignment horizontal="center" vertical="top" wrapText="1"/>
      <protection locked="0"/>
    </xf>
    <xf numFmtId="3" fontId="2" fillId="0" borderId="30" xfId="0" applyNumberFormat="1" applyFont="1" applyFill="1" applyBorder="1" applyAlignment="1" applyProtection="1">
      <alignment horizontal="center" vertical="top" wrapText="1"/>
      <protection locked="0"/>
    </xf>
    <xf numFmtId="0" fontId="2" fillId="33" borderId="46" xfId="0" applyFont="1" applyFill="1" applyBorder="1" applyAlignment="1" applyProtection="1">
      <alignment horizontal="left" vertical="top" wrapText="1"/>
      <protection locked="0"/>
    </xf>
    <xf numFmtId="0" fontId="2" fillId="33" borderId="30" xfId="0" applyFont="1" applyFill="1" applyBorder="1" applyAlignment="1" applyProtection="1">
      <alignment horizontal="left" vertical="top" wrapText="1"/>
      <protection locked="0"/>
    </xf>
    <xf numFmtId="0" fontId="14" fillId="33" borderId="46" xfId="0" applyFont="1" applyFill="1" applyBorder="1" applyAlignment="1" applyProtection="1">
      <alignment horizontal="center"/>
      <protection/>
    </xf>
    <xf numFmtId="0" fontId="14" fillId="33" borderId="27" xfId="0" applyFont="1" applyFill="1" applyBorder="1" applyAlignment="1" applyProtection="1">
      <alignment horizontal="center"/>
      <protection/>
    </xf>
    <xf numFmtId="0" fontId="14" fillId="33" borderId="30" xfId="0" applyFont="1" applyFill="1" applyBorder="1" applyAlignment="1" applyProtection="1">
      <alignment horizontal="center"/>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49" fontId="15" fillId="10" borderId="23" xfId="0" applyNumberFormat="1" applyFont="1" applyFill="1" applyBorder="1" applyAlignment="1">
      <alignment horizontal="left" vertical="top" wrapText="1"/>
    </xf>
    <xf numFmtId="0" fontId="11" fillId="10" borderId="25"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6" fillId="33" borderId="34" xfId="0" applyFont="1" applyFill="1" applyBorder="1" applyAlignment="1" applyProtection="1">
      <alignment horizontal="center" vertical="center" wrapText="1"/>
      <protection/>
    </xf>
    <xf numFmtId="44" fontId="15" fillId="33" borderId="53" xfId="44" applyFont="1" applyFill="1" applyBorder="1" applyAlignment="1" applyProtection="1">
      <alignment horizontal="right" vertical="center" wrapText="1"/>
      <protection/>
    </xf>
    <xf numFmtId="44" fontId="15" fillId="33" borderId="54" xfId="44" applyFont="1" applyFill="1" applyBorder="1" applyAlignment="1" applyProtection="1">
      <alignment horizontal="right" vertical="center" wrapText="1"/>
      <protection/>
    </xf>
    <xf numFmtId="44" fontId="15" fillId="33" borderId="42" xfId="44" applyFont="1" applyFill="1" applyBorder="1" applyAlignment="1" applyProtection="1">
      <alignment horizontal="right" vertical="center" wrapText="1"/>
      <protection/>
    </xf>
    <xf numFmtId="0" fontId="15" fillId="0" borderId="55" xfId="0" applyFont="1" applyFill="1" applyBorder="1" applyAlignment="1" applyProtection="1">
      <alignment horizontal="left" vertical="center" wrapText="1"/>
      <protection/>
    </xf>
    <xf numFmtId="0" fontId="15" fillId="0" borderId="56" xfId="0" applyFont="1" applyFill="1" applyBorder="1" applyAlignment="1" applyProtection="1">
      <alignment horizontal="left" vertical="center" wrapText="1"/>
      <protection/>
    </xf>
    <xf numFmtId="0" fontId="15" fillId="0" borderId="57" xfId="0" applyFont="1" applyFill="1" applyBorder="1" applyAlignment="1" applyProtection="1">
      <alignment horizontal="left" vertical="center" wrapText="1"/>
      <protection/>
    </xf>
    <xf numFmtId="0" fontId="15" fillId="0" borderId="58" xfId="0" applyFont="1" applyFill="1" applyBorder="1" applyAlignment="1" applyProtection="1">
      <alignment horizontal="left" vertical="center" wrapText="1"/>
      <protection/>
    </xf>
    <xf numFmtId="0" fontId="15" fillId="0" borderId="59" xfId="0" applyFont="1" applyFill="1" applyBorder="1" applyAlignment="1" applyProtection="1">
      <alignment horizontal="left" vertical="center" wrapText="1"/>
      <protection/>
    </xf>
    <xf numFmtId="0" fontId="15" fillId="0" borderId="60" xfId="0" applyFont="1" applyFill="1" applyBorder="1" applyAlignment="1" applyProtection="1">
      <alignment horizontal="left" vertical="center" wrapText="1"/>
      <protection/>
    </xf>
    <xf numFmtId="0" fontId="15" fillId="0" borderId="53" xfId="0" applyFont="1" applyFill="1" applyBorder="1" applyAlignment="1" applyProtection="1">
      <alignment horizontal="right" vertical="center" wrapText="1"/>
      <protection/>
    </xf>
    <xf numFmtId="0" fontId="15" fillId="0" borderId="42" xfId="0" applyFont="1" applyFill="1" applyBorder="1" applyAlignment="1" applyProtection="1">
      <alignment horizontal="right" vertical="center" wrapText="1"/>
      <protection/>
    </xf>
    <xf numFmtId="44" fontId="74" fillId="0" borderId="53" xfId="44" applyFont="1" applyBorder="1" applyAlignment="1">
      <alignment horizontal="right" vertical="center" wrapText="1"/>
    </xf>
    <xf numFmtId="44" fontId="74" fillId="0" borderId="42" xfId="44" applyFont="1" applyBorder="1" applyAlignment="1">
      <alignment horizontal="right" vertical="center" wrapText="1"/>
    </xf>
    <xf numFmtId="0" fontId="15" fillId="0" borderId="54" xfId="0" applyFont="1" applyFill="1" applyBorder="1" applyAlignment="1" applyProtection="1">
      <alignment horizontal="right" vertical="center" wrapText="1"/>
      <protection/>
    </xf>
    <xf numFmtId="44" fontId="74" fillId="0" borderId="54" xfId="44" applyFont="1" applyBorder="1" applyAlignment="1">
      <alignment horizontal="right" vertical="center" wrapText="1"/>
    </xf>
    <xf numFmtId="0" fontId="15" fillId="10" borderId="22"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3"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3" xfId="0" applyFont="1" applyFill="1" applyBorder="1" applyAlignment="1" applyProtection="1">
      <alignment horizontal="left"/>
      <protection/>
    </xf>
    <xf numFmtId="44" fontId="74" fillId="0" borderId="53" xfId="44" applyFont="1" applyFill="1" applyBorder="1" applyAlignment="1">
      <alignment horizontal="right" vertical="center"/>
    </xf>
    <xf numFmtId="44" fontId="74" fillId="0" borderId="42" xfId="44" applyFont="1" applyFill="1" applyBorder="1" applyAlignment="1">
      <alignment horizontal="right" vertical="center"/>
    </xf>
    <xf numFmtId="44" fontId="74" fillId="0" borderId="36" xfId="44" applyFont="1" applyFill="1" applyBorder="1" applyAlignment="1">
      <alignment horizontal="right" vertical="center"/>
    </xf>
    <xf numFmtId="44" fontId="74" fillId="0" borderId="61" xfId="44" applyFont="1" applyFill="1" applyBorder="1" applyAlignment="1">
      <alignment horizontal="right" vertical="center"/>
    </xf>
    <xf numFmtId="0" fontId="15" fillId="0" borderId="43" xfId="0" applyFont="1" applyFill="1" applyBorder="1" applyAlignment="1" applyProtection="1">
      <alignment horizontal="left" vertical="center" wrapText="1"/>
      <protection/>
    </xf>
    <xf numFmtId="0" fontId="15" fillId="0" borderId="62" xfId="0" applyFont="1" applyFill="1" applyBorder="1" applyAlignment="1" applyProtection="1">
      <alignment horizontal="left" vertical="center" wrapText="1"/>
      <protection/>
    </xf>
    <xf numFmtId="0" fontId="74" fillId="0" borderId="53" xfId="0" applyFont="1" applyFill="1" applyBorder="1" applyAlignment="1">
      <alignment horizontal="right" vertical="center" wrapText="1"/>
    </xf>
    <xf numFmtId="0" fontId="74" fillId="0" borderId="54" xfId="0" applyFont="1" applyFill="1" applyBorder="1" applyAlignment="1">
      <alignment horizontal="right" vertical="center" wrapText="1"/>
    </xf>
    <xf numFmtId="0" fontId="74" fillId="0" borderId="42" xfId="0" applyFont="1" applyFill="1" applyBorder="1" applyAlignment="1">
      <alignment horizontal="right" vertical="center" wrapText="1"/>
    </xf>
    <xf numFmtId="44" fontId="74" fillId="0" borderId="53" xfId="44" applyFont="1" applyFill="1" applyBorder="1" applyAlignment="1">
      <alignment horizontal="right" vertical="center" wrapText="1"/>
    </xf>
    <xf numFmtId="44" fontId="74" fillId="0" borderId="54" xfId="44" applyFont="1" applyFill="1" applyBorder="1" applyAlignment="1">
      <alignment horizontal="right" vertical="center" wrapText="1"/>
    </xf>
    <xf numFmtId="44" fontId="74" fillId="0" borderId="42" xfId="44" applyFont="1" applyFill="1" applyBorder="1" applyAlignment="1">
      <alignment horizontal="right" vertical="center" wrapText="1"/>
    </xf>
    <xf numFmtId="0" fontId="74" fillId="0" borderId="34" xfId="0" applyFont="1" applyFill="1" applyBorder="1" applyAlignment="1">
      <alignment horizontal="right" vertical="center" wrapText="1"/>
    </xf>
    <xf numFmtId="44" fontId="15" fillId="0" borderId="53" xfId="44" applyFont="1" applyFill="1" applyBorder="1" applyAlignment="1" applyProtection="1">
      <alignment horizontal="right" vertical="center" wrapText="1"/>
      <protection/>
    </xf>
    <xf numFmtId="44" fontId="15" fillId="0" borderId="54" xfId="44" applyFont="1" applyFill="1" applyBorder="1" applyAlignment="1" applyProtection="1">
      <alignment horizontal="right" vertical="center" wrapText="1"/>
      <protection/>
    </xf>
    <xf numFmtId="44" fontId="15" fillId="0" borderId="42" xfId="44" applyFont="1" applyFill="1" applyBorder="1" applyAlignment="1" applyProtection="1">
      <alignment horizontal="right" vertical="center" wrapText="1"/>
      <protection/>
    </xf>
    <xf numFmtId="0" fontId="8" fillId="0" borderId="0" xfId="0" applyFont="1" applyFill="1" applyBorder="1" applyAlignment="1" applyProtection="1">
      <alignment vertical="top" wrapText="1"/>
      <protection/>
    </xf>
    <xf numFmtId="0" fontId="15" fillId="0" borderId="63" xfId="0" applyFont="1" applyFill="1" applyBorder="1" applyAlignment="1" applyProtection="1">
      <alignment horizontal="left" vertical="top" wrapText="1"/>
      <protection/>
    </xf>
    <xf numFmtId="0" fontId="15" fillId="0" borderId="37" xfId="0" applyFont="1" applyFill="1" applyBorder="1" applyAlignment="1">
      <alignment horizontal="left" vertical="top" wrapText="1"/>
    </xf>
    <xf numFmtId="0" fontId="15" fillId="33" borderId="34" xfId="0" applyFont="1" applyFill="1" applyBorder="1" applyAlignment="1" applyProtection="1">
      <alignment horizontal="left" vertical="top" wrapText="1"/>
      <protection/>
    </xf>
    <xf numFmtId="0" fontId="15" fillId="0" borderId="46" xfId="0" applyFont="1" applyFill="1" applyBorder="1" applyAlignment="1" applyProtection="1">
      <alignment horizontal="left" vertical="top" wrapText="1"/>
      <protection/>
    </xf>
    <xf numFmtId="0" fontId="15" fillId="0" borderId="27" xfId="0" applyFont="1" applyFill="1" applyBorder="1" applyAlignment="1" applyProtection="1">
      <alignment horizontal="left" vertical="top" wrapText="1"/>
      <protection/>
    </xf>
    <xf numFmtId="0" fontId="15" fillId="0" borderId="3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6" fillId="33" borderId="32" xfId="0" applyFont="1" applyFill="1" applyBorder="1" applyAlignment="1" applyProtection="1">
      <alignment horizontal="center" vertical="top" wrapText="1"/>
      <protection/>
    </xf>
    <xf numFmtId="0" fontId="16" fillId="33" borderId="33" xfId="0" applyFont="1" applyFill="1" applyBorder="1" applyAlignment="1" applyProtection="1">
      <alignment horizontal="center" vertical="top" wrapText="1"/>
      <protection/>
    </xf>
    <xf numFmtId="0" fontId="74" fillId="0" borderId="34" xfId="0" applyFont="1" applyBorder="1" applyAlignment="1">
      <alignment vertical="top" wrapText="1"/>
    </xf>
    <xf numFmtId="0" fontId="74" fillId="0" borderId="34" xfId="0" applyFont="1" applyBorder="1" applyAlignment="1">
      <alignment horizontal="left" vertical="top" wrapText="1"/>
    </xf>
    <xf numFmtId="0" fontId="74" fillId="0" borderId="34" xfId="0" applyFont="1" applyFill="1" applyBorder="1" applyAlignment="1">
      <alignment horizontal="left" vertical="top" wrapText="1"/>
    </xf>
    <xf numFmtId="0" fontId="15" fillId="0" borderId="34" xfId="0" applyFont="1" applyBorder="1" applyAlignment="1">
      <alignment horizontal="left" vertical="top" wrapText="1"/>
    </xf>
    <xf numFmtId="0" fontId="15" fillId="0" borderId="64" xfId="0" applyFont="1" applyFill="1" applyBorder="1" applyAlignment="1" applyProtection="1">
      <alignment horizontal="left" vertical="top" wrapText="1"/>
      <protection/>
    </xf>
    <xf numFmtId="0" fontId="15" fillId="0" borderId="65" xfId="0" applyFont="1" applyFill="1" applyBorder="1" applyAlignment="1">
      <alignment horizontal="left" vertical="top" wrapText="1"/>
    </xf>
    <xf numFmtId="0" fontId="82" fillId="10" borderId="0" xfId="0" applyFont="1" applyFill="1" applyAlignment="1">
      <alignment horizontal="left"/>
    </xf>
    <xf numFmtId="0" fontId="94" fillId="10" borderId="0" xfId="0" applyFont="1" applyFill="1" applyAlignment="1">
      <alignment horizontal="left"/>
    </xf>
    <xf numFmtId="0" fontId="16" fillId="33" borderId="31" xfId="0" applyFont="1" applyFill="1" applyBorder="1" applyAlignment="1" applyProtection="1">
      <alignment horizontal="center" vertical="top" wrapText="1"/>
      <protection/>
    </xf>
    <xf numFmtId="0" fontId="16" fillId="33" borderId="18"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82" fillId="10" borderId="0" xfId="0" applyFont="1" applyFill="1" applyAlignment="1">
      <alignment horizontal="left" wrapText="1"/>
    </xf>
    <xf numFmtId="0" fontId="15" fillId="10" borderId="0"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0" fillId="0" borderId="37" xfId="0" applyBorder="1" applyAlignment="1">
      <alignment horizontal="left" vertical="top" wrapText="1"/>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2" fillId="0" borderId="46" xfId="0" applyFont="1" applyFill="1" applyBorder="1" applyAlignment="1" applyProtection="1">
      <alignment horizontal="left" vertical="top" wrapText="1"/>
      <protection/>
    </xf>
    <xf numFmtId="0" fontId="74" fillId="0" borderId="30" xfId="0" applyFont="1" applyFill="1" applyBorder="1" applyAlignment="1">
      <alignment horizontal="left" vertical="top" wrapText="1"/>
    </xf>
    <xf numFmtId="0" fontId="2" fillId="0" borderId="46" xfId="0" applyFont="1" applyFill="1" applyBorder="1" applyAlignment="1" applyProtection="1">
      <alignment horizontal="left"/>
      <protection locked="0"/>
    </xf>
    <xf numFmtId="0" fontId="2" fillId="0" borderId="27" xfId="0" applyFont="1" applyFill="1" applyBorder="1" applyAlignment="1" applyProtection="1">
      <alignment horizontal="left"/>
      <protection locked="0"/>
    </xf>
    <xf numFmtId="0" fontId="2" fillId="0" borderId="30" xfId="0" applyFont="1" applyFill="1" applyBorder="1" applyAlignment="1" applyProtection="1">
      <alignment horizontal="left"/>
      <protection locked="0"/>
    </xf>
    <xf numFmtId="0" fontId="15" fillId="33" borderId="66" xfId="0" applyFont="1" applyFill="1" applyBorder="1" applyAlignment="1" applyProtection="1">
      <alignment horizontal="left" vertical="center" wrapText="1"/>
      <protection/>
    </xf>
    <xf numFmtId="0" fontId="15" fillId="33" borderId="67" xfId="0" applyFont="1" applyFill="1" applyBorder="1" applyAlignment="1" applyProtection="1">
      <alignment horizontal="left" vertical="center" wrapText="1"/>
      <protection/>
    </xf>
    <xf numFmtId="0" fontId="15" fillId="33" borderId="68" xfId="0" applyFont="1" applyFill="1" applyBorder="1" applyAlignment="1" applyProtection="1">
      <alignment horizontal="left" vertical="center" wrapText="1"/>
      <protection/>
    </xf>
    <xf numFmtId="0" fontId="15" fillId="33" borderId="69" xfId="0" applyFont="1" applyFill="1" applyBorder="1" applyAlignment="1" applyProtection="1">
      <alignment horizontal="left" vertical="center" wrapText="1"/>
      <protection/>
    </xf>
    <xf numFmtId="0" fontId="15" fillId="33" borderId="70" xfId="0" applyFont="1" applyFill="1" applyBorder="1" applyAlignment="1" applyProtection="1">
      <alignment horizontal="left" vertical="center" wrapText="1"/>
      <protection/>
    </xf>
    <xf numFmtId="0" fontId="15" fillId="33" borderId="71" xfId="0" applyFont="1" applyFill="1" applyBorder="1" applyAlignment="1" applyProtection="1">
      <alignment horizontal="left" vertical="center" wrapText="1"/>
      <protection/>
    </xf>
    <xf numFmtId="0" fontId="15" fillId="33" borderId="63" xfId="0" applyFont="1" applyFill="1" applyBorder="1" applyAlignment="1" applyProtection="1">
      <alignment horizontal="left" vertical="center" wrapText="1"/>
      <protection/>
    </xf>
    <xf numFmtId="0" fontId="15" fillId="33" borderId="72" xfId="0" applyFont="1" applyFill="1" applyBorder="1" applyAlignment="1" applyProtection="1">
      <alignment horizontal="left" vertical="center" wrapText="1"/>
      <protection/>
    </xf>
    <xf numFmtId="0" fontId="15" fillId="33" borderId="37" xfId="0" applyFont="1" applyFill="1" applyBorder="1" applyAlignment="1" applyProtection="1">
      <alignment horizontal="left" vertical="center" wrapText="1"/>
      <protection/>
    </xf>
    <xf numFmtId="0" fontId="3" fillId="33" borderId="46" xfId="0" applyFont="1" applyFill="1" applyBorder="1" applyAlignment="1" applyProtection="1">
      <alignment horizontal="left" vertical="center" wrapText="1"/>
      <protection/>
    </xf>
    <xf numFmtId="0" fontId="82" fillId="0" borderId="27" xfId="0" applyFont="1" applyBorder="1" applyAlignment="1">
      <alignment horizontal="left" wrapText="1"/>
    </xf>
    <xf numFmtId="0" fontId="74" fillId="0" borderId="38" xfId="0" applyFont="1" applyBorder="1" applyAlignment="1">
      <alignment horizontal="left" vertical="top" wrapText="1"/>
    </xf>
    <xf numFmtId="0" fontId="74" fillId="0" borderId="73" xfId="0" applyFont="1" applyBorder="1" applyAlignment="1">
      <alignment horizontal="left" vertical="top" wrapText="1"/>
    </xf>
    <xf numFmtId="0" fontId="3" fillId="33" borderId="69" xfId="0" applyFont="1" applyFill="1" applyBorder="1" applyAlignment="1" applyProtection="1">
      <alignment horizontal="left" vertical="center" wrapText="1"/>
      <protection/>
    </xf>
    <xf numFmtId="0" fontId="82" fillId="0" borderId="71" xfId="0" applyFont="1" applyBorder="1" applyAlignment="1">
      <alignment horizontal="left" vertical="center" wrapText="1"/>
    </xf>
    <xf numFmtId="0" fontId="5" fillId="10" borderId="0" xfId="0" applyFont="1" applyFill="1" applyBorder="1" applyAlignment="1" applyProtection="1">
      <alignment horizontal="left"/>
      <protection/>
    </xf>
    <xf numFmtId="0" fontId="11" fillId="10" borderId="20" xfId="0" applyFont="1" applyFill="1" applyBorder="1" applyAlignment="1" applyProtection="1">
      <alignment horizontal="center" wrapText="1"/>
      <protection/>
    </xf>
    <xf numFmtId="0" fontId="3" fillId="10" borderId="25" xfId="0" applyFont="1" applyFill="1" applyBorder="1" applyAlignment="1" applyProtection="1">
      <alignment horizontal="center" vertical="center" wrapText="1"/>
      <protection/>
    </xf>
    <xf numFmtId="0" fontId="3" fillId="33" borderId="30" xfId="0" applyFont="1" applyFill="1" applyBorder="1" applyAlignment="1" applyProtection="1">
      <alignment horizontal="left" vertical="center" wrapText="1"/>
      <protection/>
    </xf>
    <xf numFmtId="0" fontId="2" fillId="0" borderId="30"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protection locked="0"/>
    </xf>
    <xf numFmtId="0" fontId="2" fillId="33" borderId="20" xfId="0" applyFont="1" applyFill="1" applyBorder="1" applyAlignment="1" applyProtection="1">
      <alignment horizontal="left" vertical="top"/>
      <protection locked="0"/>
    </xf>
    <xf numFmtId="0" fontId="2" fillId="33" borderId="21" xfId="0" applyFont="1" applyFill="1" applyBorder="1" applyAlignment="1" applyProtection="1">
      <alignment horizontal="left" vertical="top"/>
      <protection locked="0"/>
    </xf>
    <xf numFmtId="0" fontId="88" fillId="33" borderId="46" xfId="52" applyFont="1" applyFill="1" applyBorder="1" applyAlignment="1" applyProtection="1">
      <alignment horizontal="left" vertical="top"/>
      <protection locked="0"/>
    </xf>
    <xf numFmtId="0" fontId="2" fillId="33" borderId="27" xfId="0" applyFont="1" applyFill="1" applyBorder="1" applyAlignment="1" applyProtection="1">
      <alignment horizontal="left" vertical="top"/>
      <protection locked="0"/>
    </xf>
    <xf numFmtId="0" fontId="2" fillId="33" borderId="30" xfId="0" applyFont="1" applyFill="1" applyBorder="1" applyAlignment="1" applyProtection="1">
      <alignment horizontal="left" vertical="top"/>
      <protection locked="0"/>
    </xf>
    <xf numFmtId="0" fontId="88" fillId="0" borderId="46" xfId="52" applyFont="1" applyFill="1" applyBorder="1" applyAlignment="1" applyProtection="1">
      <alignment horizontal="left"/>
      <protection locked="0"/>
    </xf>
    <xf numFmtId="0" fontId="28" fillId="10" borderId="0" xfId="0" applyFont="1" applyFill="1" applyBorder="1" applyAlignment="1" applyProtection="1">
      <alignment horizontal="left" vertical="center" wrapText="1"/>
      <protection/>
    </xf>
    <xf numFmtId="0" fontId="15" fillId="0" borderId="19" xfId="0" applyFont="1" applyFill="1" applyBorder="1" applyAlignment="1" applyProtection="1">
      <alignment horizontal="left" vertical="top" wrapText="1"/>
      <protection/>
    </xf>
    <xf numFmtId="0" fontId="15" fillId="0" borderId="20" xfId="0" applyFont="1" applyFill="1" applyBorder="1" applyAlignment="1" applyProtection="1">
      <alignment horizontal="left" vertical="top" wrapText="1"/>
      <protection/>
    </xf>
    <xf numFmtId="0" fontId="15" fillId="0" borderId="21" xfId="0" applyFont="1" applyFill="1" applyBorder="1" applyAlignment="1" applyProtection="1">
      <alignment horizontal="left" vertical="top" wrapText="1"/>
      <protection/>
    </xf>
    <xf numFmtId="0" fontId="15" fillId="0" borderId="22"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23" xfId="0" applyFont="1" applyFill="1" applyBorder="1" applyAlignment="1" applyProtection="1">
      <alignment horizontal="left" vertical="top" wrapText="1"/>
      <protection/>
    </xf>
    <xf numFmtId="0" fontId="15" fillId="0" borderId="24" xfId="0" applyFont="1" applyFill="1" applyBorder="1" applyAlignment="1" applyProtection="1">
      <alignment horizontal="left" vertical="top" wrapText="1"/>
      <protection/>
    </xf>
    <xf numFmtId="0" fontId="15" fillId="0" borderId="25" xfId="0" applyFont="1" applyFill="1" applyBorder="1" applyAlignment="1" applyProtection="1">
      <alignment horizontal="left" vertical="top" wrapText="1"/>
      <protection/>
    </xf>
    <xf numFmtId="0" fontId="15" fillId="0" borderId="26" xfId="0" applyFont="1" applyFill="1" applyBorder="1" applyAlignment="1" applyProtection="1">
      <alignment horizontal="left" vertical="top" wrapText="1"/>
      <protection/>
    </xf>
    <xf numFmtId="0" fontId="88" fillId="33" borderId="46" xfId="52" applyFont="1" applyFill="1" applyBorder="1" applyAlignment="1" applyProtection="1">
      <alignment horizontal="left"/>
      <protection locked="0"/>
    </xf>
    <xf numFmtId="0" fontId="2" fillId="33" borderId="27" xfId="0" applyFont="1" applyFill="1" applyBorder="1" applyAlignment="1" applyProtection="1">
      <alignment horizontal="left"/>
      <protection locked="0"/>
    </xf>
    <xf numFmtId="0" fontId="2" fillId="33" borderId="30" xfId="0" applyFont="1" applyFill="1" applyBorder="1" applyAlignment="1" applyProtection="1">
      <alignment horizontal="left"/>
      <protection locked="0"/>
    </xf>
    <xf numFmtId="0" fontId="3" fillId="0" borderId="46"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82" fillId="0" borderId="27" xfId="0" applyFont="1" applyFill="1" applyBorder="1" applyAlignment="1">
      <alignment horizontal="left" wrapText="1"/>
    </xf>
    <xf numFmtId="0" fontId="3" fillId="0" borderId="69" xfId="0" applyFont="1" applyFill="1" applyBorder="1" applyAlignment="1" applyProtection="1">
      <alignment horizontal="left" vertical="center" wrapText="1"/>
      <protection/>
    </xf>
    <xf numFmtId="0" fontId="82" fillId="0" borderId="71" xfId="0" applyFont="1" applyFill="1" applyBorder="1" applyAlignment="1">
      <alignment horizontal="left" vertical="center" wrapText="1"/>
    </xf>
    <xf numFmtId="0" fontId="2" fillId="33" borderId="46" xfId="0" applyFont="1" applyFill="1" applyBorder="1" applyAlignment="1" applyProtection="1">
      <alignment horizontal="left"/>
      <protection locked="0"/>
    </xf>
    <xf numFmtId="0" fontId="2" fillId="33" borderId="46"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3" fillId="10" borderId="47" xfId="0" applyFont="1" applyFill="1" applyBorder="1" applyAlignment="1" applyProtection="1">
      <alignment vertical="top" wrapText="1"/>
      <protection/>
    </xf>
    <xf numFmtId="0" fontId="74" fillId="0" borderId="45" xfId="0" applyFont="1" applyBorder="1" applyAlignment="1">
      <alignment vertical="top" wrapText="1"/>
    </xf>
    <xf numFmtId="0" fontId="74" fillId="0" borderId="28" xfId="0" applyFont="1" applyBorder="1" applyAlignment="1">
      <alignment vertical="top" wrapText="1"/>
    </xf>
    <xf numFmtId="0" fontId="2" fillId="33" borderId="50" xfId="0" applyFont="1" applyFill="1" applyBorder="1" applyAlignment="1" applyProtection="1">
      <alignment horizontal="center" vertical="center" wrapText="1"/>
      <protection/>
    </xf>
    <xf numFmtId="0" fontId="2" fillId="33" borderId="7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3" borderId="63"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63" xfId="0" applyFont="1" applyFill="1" applyBorder="1" applyAlignment="1" applyProtection="1">
      <alignment horizontal="left" vertical="top" wrapText="1"/>
      <protection/>
    </xf>
    <xf numFmtId="0" fontId="74" fillId="0" borderId="37" xfId="0" applyFont="1" applyBorder="1" applyAlignment="1">
      <alignment horizontal="left" vertical="top" wrapText="1"/>
    </xf>
    <xf numFmtId="0" fontId="74" fillId="0" borderId="37" xfId="0" applyFont="1" applyBorder="1" applyAlignment="1">
      <alignment horizontal="left" vertical="center" wrapText="1"/>
    </xf>
    <xf numFmtId="0" fontId="74" fillId="0" borderId="63" xfId="0" applyFont="1" applyBorder="1" applyAlignment="1">
      <alignment horizontal="left" vertical="top" wrapText="1"/>
    </xf>
    <xf numFmtId="0" fontId="74" fillId="0" borderId="63" xfId="0" applyFont="1" applyBorder="1" applyAlignment="1">
      <alignment vertical="top" wrapText="1"/>
    </xf>
    <xf numFmtId="0" fontId="74" fillId="0" borderId="37" xfId="0" applyFont="1" applyBorder="1" applyAlignment="1">
      <alignment vertical="top" wrapText="1"/>
    </xf>
    <xf numFmtId="0" fontId="2" fillId="10" borderId="47" xfId="0" applyFont="1" applyFill="1" applyBorder="1" applyAlignment="1" applyProtection="1">
      <alignment vertical="top" wrapText="1"/>
      <protection/>
    </xf>
    <xf numFmtId="0" fontId="74" fillId="0" borderId="44" xfId="0" applyFont="1" applyBorder="1" applyAlignment="1">
      <alignment vertical="top" wrapText="1"/>
    </xf>
    <xf numFmtId="0" fontId="74" fillId="0" borderId="28" xfId="0" applyFont="1" applyBorder="1" applyAlignment="1">
      <alignment wrapText="1"/>
    </xf>
    <xf numFmtId="0" fontId="2" fillId="33" borderId="47" xfId="0" applyFont="1" applyFill="1" applyBorder="1" applyAlignment="1" applyProtection="1">
      <alignment horizontal="center" vertical="center" wrapText="1"/>
      <protection/>
    </xf>
    <xf numFmtId="0" fontId="74" fillId="0" borderId="28" xfId="0" applyFont="1" applyBorder="1" applyAlignment="1">
      <alignment horizontal="center" vertical="center" wrapText="1"/>
    </xf>
    <xf numFmtId="0" fontId="74" fillId="0" borderId="45" xfId="0" applyFont="1" applyBorder="1" applyAlignment="1">
      <alignment horizontal="center" vertical="center" wrapText="1"/>
    </xf>
    <xf numFmtId="0" fontId="2" fillId="33" borderId="55" xfId="0" applyFont="1" applyFill="1" applyBorder="1" applyAlignment="1" applyProtection="1">
      <alignment horizontal="center" vertical="center" wrapText="1"/>
      <protection/>
    </xf>
    <xf numFmtId="0" fontId="74" fillId="0" borderId="57" xfId="0" applyFont="1" applyBorder="1" applyAlignment="1">
      <alignment horizontal="center" vertical="center" wrapText="1"/>
    </xf>
    <xf numFmtId="0" fontId="74" fillId="0" borderId="57" xfId="0" applyFont="1" applyBorder="1" applyAlignment="1">
      <alignment vertical="center"/>
    </xf>
    <xf numFmtId="0" fontId="74" fillId="0" borderId="59" xfId="0" applyFont="1" applyBorder="1" applyAlignment="1">
      <alignment vertical="center"/>
    </xf>
    <xf numFmtId="0" fontId="74" fillId="0" borderId="75" xfId="0" applyFont="1" applyFill="1" applyBorder="1" applyAlignment="1">
      <alignment horizontal="center" vertical="center" wrapText="1"/>
    </xf>
    <xf numFmtId="0" fontId="74" fillId="0" borderId="0" xfId="0" applyFont="1" applyAlignment="1">
      <alignment vertical="center" wrapText="1"/>
    </xf>
    <xf numFmtId="0" fontId="74" fillId="0" borderId="76" xfId="0" applyFont="1" applyBorder="1" applyAlignment="1">
      <alignment vertical="center" wrapText="1"/>
    </xf>
    <xf numFmtId="0" fontId="2" fillId="0" borderId="34" xfId="0" applyFont="1" applyFill="1" applyBorder="1" applyAlignment="1" applyProtection="1">
      <alignment horizontal="left" vertical="center" wrapText="1"/>
      <protection/>
    </xf>
    <xf numFmtId="0" fontId="74" fillId="0" borderId="34" xfId="0" applyFont="1" applyFill="1" applyBorder="1" applyAlignment="1">
      <alignment horizontal="left" vertical="center" wrapText="1"/>
    </xf>
    <xf numFmtId="0" fontId="2" fillId="33" borderId="64" xfId="0" applyFont="1" applyFill="1" applyBorder="1" applyAlignment="1" applyProtection="1">
      <alignment horizontal="center" vertical="center" wrapText="1"/>
      <protection/>
    </xf>
    <xf numFmtId="0" fontId="74" fillId="0" borderId="22" xfId="0" applyFont="1" applyBorder="1" applyAlignment="1">
      <alignment horizontal="center" vertical="center" wrapText="1"/>
    </xf>
    <xf numFmtId="0" fontId="74" fillId="0" borderId="44" xfId="0" applyFont="1" applyBorder="1" applyAlignment="1">
      <alignment horizontal="center" vertical="center" wrapText="1"/>
    </xf>
    <xf numFmtId="0" fontId="2" fillId="33" borderId="34" xfId="0" applyFont="1" applyFill="1" applyBorder="1" applyAlignment="1" applyProtection="1">
      <alignment horizontal="left" vertical="center" wrapText="1"/>
      <protection/>
    </xf>
    <xf numFmtId="0" fontId="74" fillId="0" borderId="34" xfId="0" applyFont="1" applyBorder="1" applyAlignment="1">
      <alignment horizontal="left" vertical="center" wrapText="1"/>
    </xf>
    <xf numFmtId="0" fontId="74" fillId="0" borderId="40" xfId="0" applyFont="1" applyBorder="1" applyAlignment="1">
      <alignment horizontal="center" vertical="center" wrapText="1"/>
    </xf>
    <xf numFmtId="0" fontId="74" fillId="0" borderId="14" xfId="0" applyFont="1" applyBorder="1" applyAlignment="1">
      <alignment horizontal="center" vertical="center" wrapText="1"/>
    </xf>
    <xf numFmtId="0" fontId="2" fillId="33" borderId="53" xfId="0" applyFont="1" applyFill="1" applyBorder="1" applyAlignment="1" applyProtection="1">
      <alignment horizontal="left" vertical="top" wrapText="1"/>
      <protection/>
    </xf>
    <xf numFmtId="0" fontId="74" fillId="0" borderId="42" xfId="0" applyFont="1" applyBorder="1" applyAlignment="1">
      <alignment horizontal="left" vertical="top" wrapText="1"/>
    </xf>
    <xf numFmtId="0" fontId="2" fillId="33" borderId="40" xfId="0" applyFont="1" applyFill="1" applyBorder="1" applyAlignment="1" applyProtection="1">
      <alignment horizontal="center" vertical="center" wrapText="1"/>
      <protection/>
    </xf>
    <xf numFmtId="0" fontId="0" fillId="0" borderId="14" xfId="0" applyBorder="1" applyAlignment="1">
      <alignment vertical="center" wrapText="1"/>
    </xf>
    <xf numFmtId="0" fontId="0" fillId="0" borderId="60" xfId="0" applyBorder="1" applyAlignment="1">
      <alignment/>
    </xf>
    <xf numFmtId="0" fontId="74" fillId="0" borderId="63" xfId="0" applyFont="1" applyFill="1" applyBorder="1" applyAlignment="1">
      <alignment vertical="top" wrapText="1"/>
    </xf>
    <xf numFmtId="0" fontId="74" fillId="0" borderId="37" xfId="0" applyFont="1" applyFill="1" applyBorder="1" applyAlignment="1">
      <alignment vertical="top" wrapText="1"/>
    </xf>
    <xf numFmtId="0" fontId="74" fillId="0" borderId="64" xfId="0" applyFont="1" applyBorder="1" applyAlignment="1">
      <alignment horizontal="left" vertical="top" wrapText="1"/>
    </xf>
    <xf numFmtId="0" fontId="74" fillId="0" borderId="65" xfId="0" applyFont="1" applyBorder="1" applyAlignment="1">
      <alignment horizontal="left" vertical="top"/>
    </xf>
    <xf numFmtId="0" fontId="74" fillId="0" borderId="34" xfId="0" applyFont="1" applyBorder="1" applyAlignment="1">
      <alignment wrapText="1"/>
    </xf>
    <xf numFmtId="0" fontId="79" fillId="0" borderId="63" xfId="0" applyFont="1" applyBorder="1" applyAlignment="1">
      <alignment vertical="top" wrapText="1"/>
    </xf>
    <xf numFmtId="0" fontId="74" fillId="0" borderId="27" xfId="0" applyFont="1" applyBorder="1" applyAlignment="1">
      <alignment/>
    </xf>
    <xf numFmtId="0" fontId="74" fillId="0" borderId="30" xfId="0" applyFont="1" applyBorder="1" applyAlignment="1">
      <alignment/>
    </xf>
    <xf numFmtId="0" fontId="94" fillId="10" borderId="20"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1"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2" fillId="33" borderId="69" xfId="0" applyFont="1" applyFill="1" applyBorder="1" applyAlignment="1" applyProtection="1">
      <alignment horizontal="left" vertical="top" wrapText="1"/>
      <protection/>
    </xf>
    <xf numFmtId="0" fontId="2" fillId="33" borderId="71" xfId="0" applyFont="1" applyFill="1" applyBorder="1" applyAlignment="1" applyProtection="1">
      <alignment horizontal="left" vertical="top" wrapText="1"/>
      <protection/>
    </xf>
    <xf numFmtId="0" fontId="5" fillId="10" borderId="0" xfId="0" applyFont="1" applyFill="1" applyBorder="1" applyAlignment="1" applyProtection="1">
      <alignment horizontal="center" vertical="center" wrapText="1"/>
      <protection/>
    </xf>
    <xf numFmtId="0" fontId="74" fillId="0" borderId="30" xfId="0" applyFont="1" applyBorder="1" applyAlignment="1">
      <alignment horizontal="left" vertical="center" wrapText="1"/>
    </xf>
    <xf numFmtId="0" fontId="2" fillId="0" borderId="46" xfId="0" applyFont="1" applyFill="1" applyBorder="1" applyAlignment="1" applyProtection="1">
      <alignment horizontal="left" vertical="center" wrapText="1"/>
      <protection/>
    </xf>
    <xf numFmtId="0" fontId="74" fillId="0" borderId="30" xfId="0" applyFont="1" applyFill="1" applyBorder="1" applyAlignment="1">
      <alignment horizontal="left" vertical="center" wrapText="1"/>
    </xf>
    <xf numFmtId="0" fontId="95" fillId="35" borderId="10" xfId="0" applyFont="1" applyFill="1" applyBorder="1" applyAlignment="1">
      <alignment horizontal="center"/>
    </xf>
    <xf numFmtId="0" fontId="77" fillId="0" borderId="46" xfId="0" applyFont="1" applyFill="1" applyBorder="1" applyAlignment="1">
      <alignment horizontal="center"/>
    </xf>
    <xf numFmtId="0" fontId="77" fillId="0" borderId="77" xfId="0" applyFont="1" applyFill="1" applyBorder="1" applyAlignment="1">
      <alignment horizontal="center"/>
    </xf>
    <xf numFmtId="0" fontId="80" fillId="10" borderId="25" xfId="0" applyFont="1" applyFill="1" applyBorder="1" applyAlignment="1">
      <alignment/>
    </xf>
    <xf numFmtId="0" fontId="95" fillId="35" borderId="16" xfId="0" applyFont="1" applyFill="1" applyBorder="1" applyAlignment="1">
      <alignment horizontal="center"/>
    </xf>
    <xf numFmtId="0" fontId="75" fillId="10" borderId="46" xfId="0" applyFont="1" applyFill="1" applyBorder="1" applyAlignment="1">
      <alignment horizontal="center" vertical="top" wrapText="1"/>
    </xf>
    <xf numFmtId="0" fontId="75" fillId="10" borderId="30" xfId="0" applyFont="1" applyFill="1" applyBorder="1" applyAlignment="1">
      <alignment horizontal="center" vertical="top" wrapText="1"/>
    </xf>
    <xf numFmtId="0" fontId="75" fillId="33" borderId="19" xfId="0" applyFont="1" applyFill="1" applyBorder="1" applyAlignment="1">
      <alignment horizontal="center" vertical="top" wrapText="1"/>
    </xf>
    <xf numFmtId="0" fontId="75" fillId="33" borderId="20" xfId="0" applyFont="1" applyFill="1" applyBorder="1" applyAlignment="1">
      <alignment horizontal="center" vertical="top" wrapText="1"/>
    </xf>
    <xf numFmtId="0" fontId="93" fillId="35" borderId="46" xfId="0" applyFont="1" applyFill="1" applyBorder="1" applyAlignment="1">
      <alignment horizontal="center" vertical="center" wrapText="1"/>
    </xf>
    <xf numFmtId="0" fontId="93" fillId="35" borderId="30" xfId="0" applyFont="1" applyFill="1" applyBorder="1" applyAlignment="1">
      <alignment horizontal="center" vertical="center" wrapText="1"/>
    </xf>
    <xf numFmtId="0" fontId="78" fillId="10" borderId="20" xfId="0" applyFont="1" applyFill="1" applyBorder="1" applyAlignment="1">
      <alignment horizontal="center" vertical="center"/>
    </xf>
    <xf numFmtId="0" fontId="83" fillId="35" borderId="46" xfId="0" applyFont="1" applyFill="1" applyBorder="1" applyAlignment="1">
      <alignment horizontal="center" vertical="center" wrapText="1"/>
    </xf>
    <xf numFmtId="0" fontId="83" fillId="35" borderId="30" xfId="0" applyFont="1" applyFill="1" applyBorder="1" applyAlignment="1">
      <alignment horizontal="center" vertical="center" wrapText="1"/>
    </xf>
    <xf numFmtId="0" fontId="75" fillId="10" borderId="19" xfId="0" applyFont="1" applyFill="1" applyBorder="1" applyAlignment="1">
      <alignment horizontal="center" vertical="top" wrapText="1"/>
    </xf>
    <xf numFmtId="0" fontId="75" fillId="10" borderId="20" xfId="0" applyFont="1" applyFill="1" applyBorder="1" applyAlignment="1">
      <alignment horizontal="center" vertical="top" wrapText="1"/>
    </xf>
    <xf numFmtId="0" fontId="75" fillId="10" borderId="21" xfId="0" applyFont="1" applyFill="1" applyBorder="1" applyAlignment="1">
      <alignment horizontal="center" vertical="top" wrapText="1"/>
    </xf>
    <xf numFmtId="0" fontId="75" fillId="10" borderId="24" xfId="0" applyFont="1" applyFill="1" applyBorder="1" applyAlignment="1">
      <alignment horizontal="center" vertical="top" wrapText="1"/>
    </xf>
    <xf numFmtId="0" fontId="75" fillId="10" borderId="25" xfId="0" applyFont="1" applyFill="1" applyBorder="1" applyAlignment="1">
      <alignment horizontal="center" vertical="top" wrapText="1"/>
    </xf>
    <xf numFmtId="0" fontId="75" fillId="10" borderId="26" xfId="0" applyFont="1" applyFill="1" applyBorder="1" applyAlignment="1">
      <alignment horizontal="center" vertical="top" wrapText="1"/>
    </xf>
    <xf numFmtId="0" fontId="20" fillId="10" borderId="19" xfId="0" applyFont="1" applyFill="1" applyBorder="1" applyAlignment="1">
      <alignment horizontal="center" vertical="top" wrapText="1"/>
    </xf>
    <xf numFmtId="0" fontId="66" fillId="10" borderId="24" xfId="52" applyFill="1" applyBorder="1" applyAlignment="1" applyProtection="1">
      <alignment horizontal="center" vertical="top" wrapText="1"/>
      <protection/>
    </xf>
    <xf numFmtId="0" fontId="66" fillId="10" borderId="25" xfId="52" applyFill="1" applyBorder="1" applyAlignment="1" applyProtection="1">
      <alignment horizontal="center" vertical="top" wrapText="1"/>
      <protection/>
    </xf>
    <xf numFmtId="0" fontId="66" fillId="10" borderId="26" xfId="52" applyFill="1" applyBorder="1" applyAlignment="1" applyProtection="1">
      <alignment horizontal="center" vertical="top" wrapText="1"/>
      <protection/>
    </xf>
    <xf numFmtId="0" fontId="96" fillId="33" borderId="46" xfId="0" applyFont="1" applyFill="1" applyBorder="1" applyAlignment="1">
      <alignment horizontal="center" vertical="center"/>
    </xf>
    <xf numFmtId="0" fontId="96" fillId="33" borderId="27" xfId="0" applyFont="1" applyFill="1" applyBorder="1" applyAlignment="1">
      <alignment horizontal="center" vertical="center"/>
    </xf>
    <xf numFmtId="0" fontId="96" fillId="33" borderId="30" xfId="0" applyFont="1" applyFill="1" applyBorder="1" applyAlignment="1">
      <alignment horizontal="center" vertical="center"/>
    </xf>
    <xf numFmtId="0" fontId="97" fillId="35" borderId="46" xfId="0" applyFont="1" applyFill="1" applyBorder="1" applyAlignment="1">
      <alignment horizontal="center"/>
    </xf>
    <xf numFmtId="0" fontId="97" fillId="35" borderId="27" xfId="0" applyFont="1" applyFill="1" applyBorder="1" applyAlignment="1">
      <alignment horizontal="center"/>
    </xf>
    <xf numFmtId="0" fontId="97" fillId="35" borderId="30" xfId="0" applyFont="1" applyFill="1" applyBorder="1" applyAlignment="1">
      <alignment horizontal="center"/>
    </xf>
    <xf numFmtId="0" fontId="98" fillId="0" borderId="46" xfId="0" applyFont="1" applyBorder="1" applyAlignment="1">
      <alignment horizontal="left" vertical="center"/>
    </xf>
    <xf numFmtId="0" fontId="98" fillId="0" borderId="27" xfId="0" applyFont="1" applyBorder="1" applyAlignment="1">
      <alignment horizontal="left" vertical="center"/>
    </xf>
    <xf numFmtId="0" fontId="98" fillId="0" borderId="30" xfId="0" applyFont="1" applyBorder="1" applyAlignment="1">
      <alignment horizontal="left" vertical="center"/>
    </xf>
    <xf numFmtId="0" fontId="75" fillId="33" borderId="21" xfId="0" applyFont="1" applyFill="1" applyBorder="1" applyAlignment="1">
      <alignment horizontal="center" vertical="top" wrapText="1"/>
    </xf>
    <xf numFmtId="0" fontId="93" fillId="35" borderId="27" xfId="0" applyFont="1" applyFill="1" applyBorder="1" applyAlignment="1">
      <alignment horizontal="center" vertical="center" wrapText="1"/>
    </xf>
    <xf numFmtId="0" fontId="74" fillId="37" borderId="15" xfId="0" applyFont="1" applyFill="1" applyBorder="1" applyAlignment="1">
      <alignment horizontal="left" vertical="center" wrapText="1"/>
    </xf>
    <xf numFmtId="0" fontId="74" fillId="37" borderId="50" xfId="0" applyFont="1" applyFill="1" applyBorder="1" applyAlignment="1">
      <alignment horizontal="left" vertical="center" wrapText="1"/>
    </xf>
    <xf numFmtId="0" fontId="74" fillId="37" borderId="34"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723900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001250"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fapp2.undp.org/Users/Vano/AppData/Local/Microsoft/Windows/Temporary%20Internet%20Files/Content.Outlook/NDWSB86O/Consultant%20list%20and%20deliver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ultants tracking 2014"/>
      <sheetName val="Consultants tracking 2015"/>
    </sheetNames>
    <sheetDataSet>
      <sheetData sheetId="0">
        <row r="12">
          <cell r="L12">
            <v>6510</v>
          </cell>
          <cell r="O12">
            <v>3262.99</v>
          </cell>
        </row>
      </sheetData>
      <sheetData sheetId="1">
        <row r="12">
          <cell r="L12">
            <v>13000</v>
          </cell>
          <cell r="O12">
            <v>0</v>
          </cell>
        </row>
        <row r="13">
          <cell r="L13">
            <v>399.58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http://www.ge.undp.org/content/georgia/en/home/operations/projects/environment_and_energy/floods.html" TargetMode="External" /><Relationship Id="rId4" Type="http://schemas.openxmlformats.org/officeDocument/2006/relationships/hyperlink" Target="mailto:t.bagratia@nea.gov.ge" TargetMode="External" /><Relationship Id="rId5" Type="http://schemas.openxmlformats.org/officeDocument/2006/relationships/hyperlink" Target="mailto:teimuraz.murgulia@gmail.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mailto:giakordzakhia@gmail.co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3"/>
  <sheetViews>
    <sheetView tabSelected="1" zoomScale="91" zoomScaleNormal="91" zoomScalePageLayoutView="0" workbookViewId="0" topLeftCell="A1">
      <selection activeCell="F27" sqref="F27"/>
    </sheetView>
  </sheetViews>
  <sheetFormatPr defaultColWidth="102.28125" defaultRowHeight="15"/>
  <cols>
    <col min="1" max="1" width="3.57421875" style="1" customWidth="1"/>
    <col min="2" max="2" width="10.8515625" style="140" customWidth="1"/>
    <col min="3" max="3" width="14.8515625" style="140" customWidth="1"/>
    <col min="4" max="4" width="127.7109375" style="1" customWidth="1"/>
    <col min="5" max="5" width="11.421875" style="1" customWidth="1"/>
    <col min="6" max="6" width="35.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1"/>
      <c r="C2" s="142"/>
      <c r="D2" s="84"/>
      <c r="E2" s="85"/>
    </row>
    <row r="3" spans="2:5" ht="19.5" thickBot="1">
      <c r="B3" s="143"/>
      <c r="C3" s="144"/>
      <c r="D3" s="96" t="s">
        <v>0</v>
      </c>
      <c r="E3" s="87"/>
    </row>
    <row r="4" spans="2:5" ht="15.75" thickBot="1">
      <c r="B4" s="143"/>
      <c r="C4" s="144"/>
      <c r="D4" s="86"/>
      <c r="E4" s="87"/>
    </row>
    <row r="5" spans="2:5" ht="15.75" thickBot="1">
      <c r="B5" s="143"/>
      <c r="C5" s="147" t="s">
        <v>1</v>
      </c>
      <c r="D5" s="261" t="s">
        <v>2</v>
      </c>
      <c r="E5" s="87"/>
    </row>
    <row r="6" spans="2:16" s="3" customFormat="1" ht="15.75" thickBot="1">
      <c r="B6" s="145"/>
      <c r="C6" s="94"/>
      <c r="D6" s="52"/>
      <c r="E6" s="50"/>
      <c r="G6" s="2"/>
      <c r="H6" s="2"/>
      <c r="I6" s="2"/>
      <c r="J6" s="2"/>
      <c r="K6" s="2"/>
      <c r="L6" s="2"/>
      <c r="M6" s="2"/>
      <c r="N6" s="2"/>
      <c r="O6" s="2"/>
      <c r="P6" s="2"/>
    </row>
    <row r="7" spans="2:16" s="3" customFormat="1" ht="18.75" customHeight="1" thickBot="1">
      <c r="B7" s="145"/>
      <c r="C7" s="88" t="s">
        <v>3</v>
      </c>
      <c r="D7" s="12" t="s">
        <v>4</v>
      </c>
      <c r="E7" s="50"/>
      <c r="G7" s="2"/>
      <c r="H7" s="2"/>
      <c r="I7" s="2"/>
      <c r="J7" s="2"/>
      <c r="K7" s="2"/>
      <c r="L7" s="2"/>
      <c r="M7" s="2"/>
      <c r="N7" s="2"/>
      <c r="O7" s="2"/>
      <c r="P7" s="2"/>
    </row>
    <row r="8" spans="2:16" s="3" customFormat="1" ht="15.75" thickBot="1">
      <c r="B8" s="145"/>
      <c r="C8" s="94"/>
      <c r="D8" s="52"/>
      <c r="E8" s="50"/>
      <c r="G8" s="2"/>
      <c r="H8" s="2"/>
      <c r="I8" s="2"/>
      <c r="J8" s="2"/>
      <c r="K8" s="2"/>
      <c r="L8" s="2"/>
      <c r="M8" s="2"/>
      <c r="N8" s="2"/>
      <c r="O8" s="2"/>
      <c r="P8" s="2"/>
    </row>
    <row r="9" spans="2:16" s="3" customFormat="1" ht="342.75" customHeight="1" thickBot="1">
      <c r="B9" s="145"/>
      <c r="C9" s="89" t="s">
        <v>5</v>
      </c>
      <c r="D9" s="170" t="s">
        <v>6</v>
      </c>
      <c r="E9" s="50"/>
      <c r="F9" s="169"/>
      <c r="G9" s="2"/>
      <c r="H9" s="2"/>
      <c r="I9" s="2"/>
      <c r="J9" s="2"/>
      <c r="K9" s="2"/>
      <c r="L9" s="2"/>
      <c r="M9" s="2"/>
      <c r="N9" s="2"/>
      <c r="O9" s="2"/>
      <c r="P9" s="2"/>
    </row>
    <row r="10" spans="2:16" s="3" customFormat="1" ht="15.75" thickBot="1">
      <c r="B10" s="145"/>
      <c r="C10" s="94"/>
      <c r="D10" s="52"/>
      <c r="E10" s="50"/>
      <c r="G10" s="2"/>
      <c r="H10" s="2" t="s">
        <v>7</v>
      </c>
      <c r="I10" s="2" t="s">
        <v>8</v>
      </c>
      <c r="J10" s="2"/>
      <c r="K10" s="2" t="s">
        <v>9</v>
      </c>
      <c r="L10" s="2" t="s">
        <v>10</v>
      </c>
      <c r="M10" s="2" t="s">
        <v>11</v>
      </c>
      <c r="N10" s="2" t="s">
        <v>12</v>
      </c>
      <c r="O10" s="2" t="s">
        <v>13</v>
      </c>
      <c r="P10" s="2" t="s">
        <v>14</v>
      </c>
    </row>
    <row r="11" spans="2:16" s="3" customFormat="1" ht="15">
      <c r="B11" s="145"/>
      <c r="C11" s="90" t="s">
        <v>15</v>
      </c>
      <c r="D11" s="253" t="s">
        <v>16</v>
      </c>
      <c r="E11" s="50"/>
      <c r="G11" s="2"/>
      <c r="H11" s="4" t="s">
        <v>17</v>
      </c>
      <c r="I11" s="2" t="s">
        <v>18</v>
      </c>
      <c r="J11" s="2" t="s">
        <v>19</v>
      </c>
      <c r="K11" s="2" t="s">
        <v>20</v>
      </c>
      <c r="L11" s="2">
        <v>1</v>
      </c>
      <c r="M11" s="2">
        <v>1</v>
      </c>
      <c r="N11" s="2" t="s">
        <v>21</v>
      </c>
      <c r="O11" s="2" t="s">
        <v>22</v>
      </c>
      <c r="P11" s="2" t="s">
        <v>23</v>
      </c>
    </row>
    <row r="12" spans="2:16" s="3" customFormat="1" ht="29.25" customHeight="1">
      <c r="B12" s="329" t="s">
        <v>24</v>
      </c>
      <c r="C12" s="330"/>
      <c r="D12" s="254" t="s">
        <v>25</v>
      </c>
      <c r="E12" s="50"/>
      <c r="G12" s="2"/>
      <c r="H12" s="4" t="s">
        <v>26</v>
      </c>
      <c r="I12" s="2" t="s">
        <v>27</v>
      </c>
      <c r="J12" s="2" t="s">
        <v>28</v>
      </c>
      <c r="K12" s="2" t="s">
        <v>29</v>
      </c>
      <c r="L12" s="2">
        <v>2</v>
      </c>
      <c r="M12" s="2">
        <v>2</v>
      </c>
      <c r="N12" s="2" t="s">
        <v>30</v>
      </c>
      <c r="O12" s="2" t="s">
        <v>31</v>
      </c>
      <c r="P12" s="2" t="s">
        <v>32</v>
      </c>
    </row>
    <row r="13" spans="2:16" s="3" customFormat="1" ht="15">
      <c r="B13" s="145"/>
      <c r="C13" s="90" t="s">
        <v>33</v>
      </c>
      <c r="D13" s="255" t="s">
        <v>34</v>
      </c>
      <c r="E13" s="50"/>
      <c r="G13" s="2"/>
      <c r="H13" s="4" t="s">
        <v>35</v>
      </c>
      <c r="I13" s="2" t="s">
        <v>36</v>
      </c>
      <c r="J13" s="2"/>
      <c r="K13" s="2" t="s">
        <v>37</v>
      </c>
      <c r="L13" s="2">
        <v>3</v>
      </c>
      <c r="M13" s="2">
        <v>3</v>
      </c>
      <c r="N13" s="2" t="s">
        <v>38</v>
      </c>
      <c r="O13" s="2" t="s">
        <v>39</v>
      </c>
      <c r="P13" s="2" t="s">
        <v>40</v>
      </c>
    </row>
    <row r="14" spans="2:16" s="3" customFormat="1" ht="15">
      <c r="B14" s="146"/>
      <c r="C14" s="89" t="s">
        <v>41</v>
      </c>
      <c r="D14" s="256" t="s">
        <v>42</v>
      </c>
      <c r="E14" s="50"/>
      <c r="G14" s="2"/>
      <c r="H14" s="4" t="s">
        <v>43</v>
      </c>
      <c r="I14" s="2"/>
      <c r="J14" s="2"/>
      <c r="K14" s="2" t="s">
        <v>44</v>
      </c>
      <c r="L14" s="2">
        <v>5</v>
      </c>
      <c r="M14" s="2">
        <v>5</v>
      </c>
      <c r="N14" s="2" t="s">
        <v>45</v>
      </c>
      <c r="O14" s="2" t="s">
        <v>46</v>
      </c>
      <c r="P14" s="2" t="s">
        <v>47</v>
      </c>
    </row>
    <row r="15" spans="2:16" s="3" customFormat="1" ht="44.25" customHeight="1">
      <c r="B15" s="332" t="s">
        <v>48</v>
      </c>
      <c r="C15" s="333"/>
      <c r="D15" s="257" t="s">
        <v>49</v>
      </c>
      <c r="E15" s="50"/>
      <c r="G15" s="2"/>
      <c r="H15" s="4" t="s">
        <v>50</v>
      </c>
      <c r="I15" s="2"/>
      <c r="J15" s="2"/>
      <c r="K15" s="2" t="s">
        <v>51</v>
      </c>
      <c r="L15" s="2"/>
      <c r="M15" s="2"/>
      <c r="N15" s="2"/>
      <c r="O15" s="2" t="s">
        <v>52</v>
      </c>
      <c r="P15" s="2" t="s">
        <v>53</v>
      </c>
    </row>
    <row r="16" spans="2:14" s="3" customFormat="1" ht="15">
      <c r="B16" s="145"/>
      <c r="C16" s="89"/>
      <c r="D16" s="52"/>
      <c r="E16" s="87"/>
      <c r="F16" s="4"/>
      <c r="G16" s="2"/>
      <c r="H16" s="2"/>
      <c r="J16" s="2"/>
      <c r="K16" s="2"/>
      <c r="L16" s="2"/>
      <c r="M16" s="2" t="s">
        <v>54</v>
      </c>
      <c r="N16" s="2" t="s">
        <v>55</v>
      </c>
    </row>
    <row r="17" spans="2:14" s="3" customFormat="1" ht="15">
      <c r="B17" s="145"/>
      <c r="C17" s="147" t="s">
        <v>56</v>
      </c>
      <c r="D17" s="52"/>
      <c r="E17" s="87"/>
      <c r="F17" s="4"/>
      <c r="G17" s="2"/>
      <c r="H17" s="2"/>
      <c r="J17" s="2"/>
      <c r="K17" s="2"/>
      <c r="L17" s="2"/>
      <c r="M17" s="2" t="s">
        <v>57</v>
      </c>
      <c r="N17" s="2" t="s">
        <v>58</v>
      </c>
    </row>
    <row r="18" spans="2:16" s="3" customFormat="1" ht="15.75" thickBot="1">
      <c r="B18" s="145"/>
      <c r="C18" s="148" t="s">
        <v>59</v>
      </c>
      <c r="D18" s="52"/>
      <c r="E18" s="50"/>
      <c r="G18" s="2"/>
      <c r="H18" s="4" t="s">
        <v>60</v>
      </c>
      <c r="I18" s="2"/>
      <c r="J18" s="2"/>
      <c r="L18" s="2"/>
      <c r="M18" s="2"/>
      <c r="N18" s="2"/>
      <c r="O18" s="2" t="s">
        <v>61</v>
      </c>
      <c r="P18" s="2" t="s">
        <v>62</v>
      </c>
    </row>
    <row r="19" spans="2:16" s="3" customFormat="1" ht="15">
      <c r="B19" s="329" t="s">
        <v>63</v>
      </c>
      <c r="C19" s="330"/>
      <c r="D19" s="327" t="s">
        <v>64</v>
      </c>
      <c r="E19" s="50"/>
      <c r="G19" s="2"/>
      <c r="H19" s="4"/>
      <c r="I19" s="2"/>
      <c r="J19" s="2"/>
      <c r="L19" s="2"/>
      <c r="M19" s="2"/>
      <c r="N19" s="2"/>
      <c r="O19" s="2"/>
      <c r="P19" s="2"/>
    </row>
    <row r="20" spans="2:16" s="3" customFormat="1" ht="4.5" customHeight="1">
      <c r="B20" s="329"/>
      <c r="C20" s="330"/>
      <c r="D20" s="328"/>
      <c r="E20" s="50"/>
      <c r="G20" s="2"/>
      <c r="H20" s="4"/>
      <c r="I20" s="2"/>
      <c r="J20" s="2"/>
      <c r="L20" s="2"/>
      <c r="M20" s="2"/>
      <c r="N20" s="2"/>
      <c r="O20" s="2"/>
      <c r="P20" s="2"/>
    </row>
    <row r="21" spans="2:15" s="3" customFormat="1" ht="27.75" customHeight="1">
      <c r="B21" s="329" t="s">
        <v>65</v>
      </c>
      <c r="C21" s="330"/>
      <c r="D21" s="258">
        <v>40953</v>
      </c>
      <c r="E21" s="50"/>
      <c r="F21" s="2"/>
      <c r="G21" s="4"/>
      <c r="H21" s="2"/>
      <c r="I21" s="2"/>
      <c r="K21" s="2"/>
      <c r="L21" s="2"/>
      <c r="M21" s="2"/>
      <c r="N21" s="2" t="s">
        <v>66</v>
      </c>
      <c r="O21" s="2" t="s">
        <v>67</v>
      </c>
    </row>
    <row r="22" spans="2:15" s="3" customFormat="1" ht="18" customHeight="1">
      <c r="B22" s="329" t="s">
        <v>68</v>
      </c>
      <c r="C22" s="330"/>
      <c r="D22" s="259" t="s">
        <v>69</v>
      </c>
      <c r="E22" s="50"/>
      <c r="F22" s="2"/>
      <c r="G22" s="4"/>
      <c r="H22" s="2"/>
      <c r="I22" s="2"/>
      <c r="K22" s="2"/>
      <c r="L22" s="2"/>
      <c r="M22" s="2"/>
      <c r="N22" s="2" t="s">
        <v>70</v>
      </c>
      <c r="O22" s="2" t="s">
        <v>71</v>
      </c>
    </row>
    <row r="23" spans="2:15" s="3" customFormat="1" ht="28.5" customHeight="1">
      <c r="B23" s="329" t="s">
        <v>72</v>
      </c>
      <c r="C23" s="330"/>
      <c r="D23" s="259" t="s">
        <v>73</v>
      </c>
      <c r="E23" s="91"/>
      <c r="F23" s="2"/>
      <c r="G23" s="4"/>
      <c r="H23" s="2"/>
      <c r="I23" s="2"/>
      <c r="J23" s="2"/>
      <c r="K23" s="2"/>
      <c r="L23" s="2"/>
      <c r="M23" s="2"/>
      <c r="N23" s="2"/>
      <c r="O23" s="2"/>
    </row>
    <row r="24" spans="2:15" s="3" customFormat="1" ht="15.75" thickBot="1">
      <c r="B24" s="145"/>
      <c r="C24" s="90" t="s">
        <v>74</v>
      </c>
      <c r="D24" s="260" t="s">
        <v>75</v>
      </c>
      <c r="E24" s="50"/>
      <c r="F24" s="2"/>
      <c r="G24" s="4"/>
      <c r="H24" s="2"/>
      <c r="I24" s="2"/>
      <c r="J24" s="2"/>
      <c r="K24" s="2"/>
      <c r="L24" s="2"/>
      <c r="M24" s="2"/>
      <c r="N24" s="2"/>
      <c r="O24" s="2"/>
    </row>
    <row r="25" spans="2:15" s="3" customFormat="1" ht="15">
      <c r="B25" s="145"/>
      <c r="C25" s="94"/>
      <c r="D25" s="92"/>
      <c r="E25" s="50"/>
      <c r="F25" s="2"/>
      <c r="G25" s="4"/>
      <c r="H25" s="2"/>
      <c r="I25" s="2"/>
      <c r="J25" s="2"/>
      <c r="K25" s="2"/>
      <c r="L25" s="2"/>
      <c r="M25" s="2"/>
      <c r="N25" s="2"/>
      <c r="O25" s="2"/>
    </row>
    <row r="26" spans="2:16" s="3" customFormat="1" ht="15.75" thickBot="1">
      <c r="B26" s="145"/>
      <c r="C26" s="94"/>
      <c r="D26" s="93" t="s">
        <v>76</v>
      </c>
      <c r="E26" s="50"/>
      <c r="G26" s="2"/>
      <c r="H26" s="4" t="s">
        <v>77</v>
      </c>
      <c r="I26" s="2"/>
      <c r="J26" s="2"/>
      <c r="K26" s="2"/>
      <c r="L26" s="2"/>
      <c r="M26" s="2"/>
      <c r="N26" s="2"/>
      <c r="O26" s="2"/>
      <c r="P26" s="2"/>
    </row>
    <row r="27" spans="2:16" s="3" customFormat="1" ht="357.75" customHeight="1" thickBot="1">
      <c r="B27" s="145"/>
      <c r="C27" s="94"/>
      <c r="D27" s="14" t="s">
        <v>78</v>
      </c>
      <c r="E27" s="50"/>
      <c r="F27" s="252"/>
      <c r="G27" s="2"/>
      <c r="H27" s="4" t="s">
        <v>79</v>
      </c>
      <c r="I27" s="2"/>
      <c r="J27" s="2"/>
      <c r="K27" s="2"/>
      <c r="L27" s="2"/>
      <c r="M27" s="2"/>
      <c r="N27" s="2"/>
      <c r="O27" s="2"/>
      <c r="P27" s="2"/>
    </row>
    <row r="28" spans="2:16" s="3" customFormat="1" ht="32.25" customHeight="1" thickBot="1">
      <c r="B28" s="329" t="s">
        <v>80</v>
      </c>
      <c r="C28" s="331"/>
      <c r="D28" s="52"/>
      <c r="E28" s="50"/>
      <c r="G28" s="2"/>
      <c r="H28" s="4" t="s">
        <v>81</v>
      </c>
      <c r="I28" s="2"/>
      <c r="J28" s="2"/>
      <c r="K28" s="2"/>
      <c r="L28" s="2"/>
      <c r="M28" s="2"/>
      <c r="N28" s="2"/>
      <c r="O28" s="2"/>
      <c r="P28" s="2"/>
    </row>
    <row r="29" spans="2:16" s="3" customFormat="1" ht="36" customHeight="1" thickBot="1">
      <c r="B29" s="145"/>
      <c r="C29" s="94"/>
      <c r="D29" s="240" t="s">
        <v>82</v>
      </c>
      <c r="E29" s="50"/>
      <c r="G29" s="2"/>
      <c r="H29" s="4" t="s">
        <v>83</v>
      </c>
      <c r="I29" s="2"/>
      <c r="J29" s="2"/>
      <c r="K29" s="2"/>
      <c r="L29" s="2"/>
      <c r="M29" s="2"/>
      <c r="N29" s="2"/>
      <c r="O29" s="2"/>
      <c r="P29" s="2"/>
    </row>
    <row r="30" spans="2:16" s="3" customFormat="1" ht="15">
      <c r="B30" s="145"/>
      <c r="C30" s="94"/>
      <c r="D30" s="52"/>
      <c r="E30" s="50"/>
      <c r="F30" s="5"/>
      <c r="G30" s="2"/>
      <c r="H30" s="4" t="s">
        <v>84</v>
      </c>
      <c r="I30" s="2"/>
      <c r="J30" s="2"/>
      <c r="K30" s="2"/>
      <c r="L30" s="2"/>
      <c r="M30" s="2"/>
      <c r="N30" s="2"/>
      <c r="O30" s="2"/>
      <c r="P30" s="2"/>
    </row>
    <row r="31" spans="2:16" s="3" customFormat="1" ht="15">
      <c r="B31" s="145"/>
      <c r="C31" s="149" t="s">
        <v>85</v>
      </c>
      <c r="D31" s="52"/>
      <c r="E31" s="50"/>
      <c r="G31" s="2"/>
      <c r="H31" s="4" t="s">
        <v>86</v>
      </c>
      <c r="I31" s="2"/>
      <c r="J31" s="2"/>
      <c r="K31" s="2"/>
      <c r="L31" s="2"/>
      <c r="M31" s="2"/>
      <c r="N31" s="2"/>
      <c r="O31" s="2"/>
      <c r="P31" s="2"/>
    </row>
    <row r="32" spans="2:16" s="3" customFormat="1" ht="31.5" customHeight="1" thickBot="1">
      <c r="B32" s="329" t="s">
        <v>87</v>
      </c>
      <c r="C32" s="331"/>
      <c r="D32" s="52"/>
      <c r="E32" s="50"/>
      <c r="G32" s="2"/>
      <c r="H32" s="4" t="s">
        <v>88</v>
      </c>
      <c r="I32" s="2"/>
      <c r="J32" s="2"/>
      <c r="K32" s="2"/>
      <c r="L32" s="2"/>
      <c r="M32" s="2"/>
      <c r="N32" s="2"/>
      <c r="O32" s="2"/>
      <c r="P32" s="2"/>
    </row>
    <row r="33" spans="2:16" s="3" customFormat="1" ht="15">
      <c r="B33" s="145"/>
      <c r="C33" s="94" t="s">
        <v>89</v>
      </c>
      <c r="D33" s="201" t="s">
        <v>90</v>
      </c>
      <c r="E33" s="50"/>
      <c r="G33" s="2"/>
      <c r="H33" s="4" t="s">
        <v>91</v>
      </c>
      <c r="I33" s="2"/>
      <c r="J33" s="2"/>
      <c r="K33" s="2"/>
      <c r="L33" s="2"/>
      <c r="M33" s="2"/>
      <c r="N33" s="2"/>
      <c r="O33" s="2"/>
      <c r="P33" s="2"/>
    </row>
    <row r="34" spans="2:16" s="3" customFormat="1" ht="15">
      <c r="B34" s="145"/>
      <c r="C34" s="94" t="s">
        <v>92</v>
      </c>
      <c r="D34" s="241" t="s">
        <v>93</v>
      </c>
      <c r="E34" s="50"/>
      <c r="G34" s="2"/>
      <c r="H34" s="4" t="s">
        <v>94</v>
      </c>
      <c r="I34" s="2"/>
      <c r="J34" s="2"/>
      <c r="K34" s="2"/>
      <c r="L34" s="2"/>
      <c r="M34" s="2"/>
      <c r="N34" s="2"/>
      <c r="O34" s="2"/>
      <c r="P34" s="2"/>
    </row>
    <row r="35" spans="2:16" s="3" customFormat="1" ht="15.75" thickBot="1">
      <c r="B35" s="145"/>
      <c r="C35" s="94" t="s">
        <v>95</v>
      </c>
      <c r="D35" s="16" t="s">
        <v>96</v>
      </c>
      <c r="E35" s="50"/>
      <c r="G35" s="2"/>
      <c r="H35" s="4" t="s">
        <v>97</v>
      </c>
      <c r="I35" s="2"/>
      <c r="J35" s="2"/>
      <c r="K35" s="2"/>
      <c r="L35" s="2"/>
      <c r="M35" s="2"/>
      <c r="N35" s="2"/>
      <c r="O35" s="2"/>
      <c r="P35" s="2"/>
    </row>
    <row r="36" spans="2:16" s="3" customFormat="1" ht="15" customHeight="1" thickBot="1">
      <c r="B36" s="145"/>
      <c r="C36" s="90" t="s">
        <v>98</v>
      </c>
      <c r="D36" s="52"/>
      <c r="E36" s="50"/>
      <c r="G36" s="2"/>
      <c r="H36" s="4" t="s">
        <v>99</v>
      </c>
      <c r="I36" s="2"/>
      <c r="J36" s="2"/>
      <c r="K36" s="2"/>
      <c r="L36" s="2"/>
      <c r="M36" s="2"/>
      <c r="N36" s="2"/>
      <c r="O36" s="2"/>
      <c r="P36" s="2"/>
    </row>
    <row r="37" spans="2:16" s="3" customFormat="1" ht="15">
      <c r="B37" s="145"/>
      <c r="C37" s="94" t="s">
        <v>89</v>
      </c>
      <c r="D37" s="15" t="s">
        <v>100</v>
      </c>
      <c r="E37" s="50"/>
      <c r="G37" s="2"/>
      <c r="H37" s="4" t="s">
        <v>101</v>
      </c>
      <c r="I37" s="2"/>
      <c r="J37" s="2"/>
      <c r="K37" s="2"/>
      <c r="L37" s="2"/>
      <c r="M37" s="2"/>
      <c r="N37" s="2"/>
      <c r="O37" s="2"/>
      <c r="P37" s="2"/>
    </row>
    <row r="38" spans="2:16" s="3" customFormat="1" ht="15">
      <c r="B38" s="145"/>
      <c r="C38" s="94" t="s">
        <v>92</v>
      </c>
      <c r="D38" s="277" t="s">
        <v>102</v>
      </c>
      <c r="E38" s="50"/>
      <c r="G38" s="2"/>
      <c r="H38" s="4" t="s">
        <v>103</v>
      </c>
      <c r="I38" s="2"/>
      <c r="J38" s="2"/>
      <c r="K38" s="2"/>
      <c r="L38" s="2"/>
      <c r="M38" s="2"/>
      <c r="N38" s="2"/>
      <c r="O38" s="2"/>
      <c r="P38" s="2"/>
    </row>
    <row r="39" spans="2:16" s="3" customFormat="1" ht="15.75" thickBot="1">
      <c r="B39" s="145"/>
      <c r="C39" s="94" t="s">
        <v>95</v>
      </c>
      <c r="D39" s="16" t="s">
        <v>96</v>
      </c>
      <c r="E39" s="50"/>
      <c r="G39" s="2"/>
      <c r="H39" s="4" t="s">
        <v>104</v>
      </c>
      <c r="I39" s="2"/>
      <c r="J39" s="2"/>
      <c r="K39" s="2"/>
      <c r="L39" s="2"/>
      <c r="M39" s="2"/>
      <c r="N39" s="2"/>
      <c r="O39" s="2"/>
      <c r="P39" s="2"/>
    </row>
    <row r="40" spans="2:16" s="3" customFormat="1" ht="15.75" thickBot="1">
      <c r="B40" s="145"/>
      <c r="C40" s="90" t="s">
        <v>105</v>
      </c>
      <c r="D40" s="52"/>
      <c r="E40" s="50"/>
      <c r="G40" s="2"/>
      <c r="H40" s="4" t="s">
        <v>106</v>
      </c>
      <c r="I40" s="2"/>
      <c r="J40" s="2"/>
      <c r="K40" s="2"/>
      <c r="L40" s="2"/>
      <c r="M40" s="2"/>
      <c r="N40" s="2"/>
      <c r="O40" s="2"/>
      <c r="P40" s="2"/>
    </row>
    <row r="41" spans="2:16" s="3" customFormat="1" ht="15">
      <c r="B41" s="145"/>
      <c r="C41" s="94" t="s">
        <v>89</v>
      </c>
      <c r="D41" s="15" t="s">
        <v>107</v>
      </c>
      <c r="E41" s="50"/>
      <c r="G41" s="2"/>
      <c r="H41" s="4" t="s">
        <v>108</v>
      </c>
      <c r="I41" s="2"/>
      <c r="J41" s="2"/>
      <c r="K41" s="2"/>
      <c r="L41" s="2"/>
      <c r="M41" s="2"/>
      <c r="N41" s="2"/>
      <c r="O41" s="2"/>
      <c r="P41" s="2"/>
    </row>
    <row r="42" spans="2:16" s="3" customFormat="1" ht="15">
      <c r="B42" s="145"/>
      <c r="C42" s="94" t="s">
        <v>92</v>
      </c>
      <c r="D42" s="241" t="s">
        <v>109</v>
      </c>
      <c r="E42" s="50"/>
      <c r="G42" s="2"/>
      <c r="H42" s="4" t="s">
        <v>110</v>
      </c>
      <c r="I42" s="2"/>
      <c r="J42" s="2"/>
      <c r="K42" s="2"/>
      <c r="L42" s="2"/>
      <c r="M42" s="2"/>
      <c r="N42" s="2"/>
      <c r="O42" s="2"/>
      <c r="P42" s="2"/>
    </row>
    <row r="43" spans="1:8" ht="15.75" thickBot="1">
      <c r="A43" s="3"/>
      <c r="B43" s="145"/>
      <c r="C43" s="94" t="s">
        <v>95</v>
      </c>
      <c r="D43" s="16" t="s">
        <v>96</v>
      </c>
      <c r="E43" s="50"/>
      <c r="H43" s="4" t="s">
        <v>111</v>
      </c>
    </row>
    <row r="44" spans="2:8" ht="15.75" thickBot="1">
      <c r="B44" s="145"/>
      <c r="C44" s="90" t="s">
        <v>112</v>
      </c>
      <c r="D44" s="52"/>
      <c r="E44" s="50"/>
      <c r="H44" s="4" t="s">
        <v>113</v>
      </c>
    </row>
    <row r="45" spans="2:8" ht="15">
      <c r="B45" s="145"/>
      <c r="C45" s="94" t="s">
        <v>89</v>
      </c>
      <c r="D45" s="15" t="s">
        <v>114</v>
      </c>
      <c r="E45" s="50"/>
      <c r="H45" s="4" t="s">
        <v>42</v>
      </c>
    </row>
    <row r="46" spans="2:8" ht="15">
      <c r="B46" s="145"/>
      <c r="C46" s="94" t="s">
        <v>92</v>
      </c>
      <c r="D46" s="277" t="s">
        <v>115</v>
      </c>
      <c r="E46" s="50"/>
      <c r="H46" s="4" t="s">
        <v>116</v>
      </c>
    </row>
    <row r="47" spans="2:8" ht="15.75" thickBot="1">
      <c r="B47" s="145"/>
      <c r="C47" s="94" t="s">
        <v>95</v>
      </c>
      <c r="D47" s="16" t="s">
        <v>96</v>
      </c>
      <c r="E47" s="50"/>
      <c r="H47" s="4" t="s">
        <v>117</v>
      </c>
    </row>
    <row r="48" spans="2:8" ht="15.75" thickBot="1">
      <c r="B48" s="145"/>
      <c r="C48" s="90" t="s">
        <v>112</v>
      </c>
      <c r="D48" s="52"/>
      <c r="E48" s="50"/>
      <c r="H48" s="4" t="s">
        <v>118</v>
      </c>
    </row>
    <row r="49" spans="2:8" ht="15">
      <c r="B49" s="145"/>
      <c r="C49" s="94" t="s">
        <v>89</v>
      </c>
      <c r="D49" s="15"/>
      <c r="E49" s="50"/>
      <c r="H49" s="4" t="s">
        <v>119</v>
      </c>
    </row>
    <row r="50" spans="2:8" ht="15">
      <c r="B50" s="145"/>
      <c r="C50" s="94" t="s">
        <v>92</v>
      </c>
      <c r="D50" s="13"/>
      <c r="E50" s="50"/>
      <c r="H50" s="4" t="s">
        <v>120</v>
      </c>
    </row>
    <row r="51" spans="2:8" ht="15.75" thickBot="1">
      <c r="B51" s="145"/>
      <c r="C51" s="94" t="s">
        <v>95</v>
      </c>
      <c r="D51" s="16"/>
      <c r="E51" s="50"/>
      <c r="H51" s="4" t="s">
        <v>121</v>
      </c>
    </row>
    <row r="52" spans="2:8" ht="15.75" thickBot="1">
      <c r="B52" s="145"/>
      <c r="C52" s="90" t="s">
        <v>112</v>
      </c>
      <c r="D52" s="52"/>
      <c r="E52" s="50"/>
      <c r="H52" s="4" t="s">
        <v>122</v>
      </c>
    </row>
    <row r="53" spans="2:8" ht="15">
      <c r="B53" s="145"/>
      <c r="C53" s="94" t="s">
        <v>89</v>
      </c>
      <c r="D53" s="15"/>
      <c r="E53" s="50"/>
      <c r="H53" s="4" t="s">
        <v>123</v>
      </c>
    </row>
    <row r="54" spans="2:8" ht="15">
      <c r="B54" s="145"/>
      <c r="C54" s="94" t="s">
        <v>92</v>
      </c>
      <c r="D54" s="13"/>
      <c r="E54" s="50"/>
      <c r="H54" s="4" t="s">
        <v>124</v>
      </c>
    </row>
    <row r="55" spans="2:8" ht="15.75" thickBot="1">
      <c r="B55" s="145"/>
      <c r="C55" s="94" t="s">
        <v>95</v>
      </c>
      <c r="D55" s="16"/>
      <c r="E55" s="50"/>
      <c r="H55" s="4" t="s">
        <v>125</v>
      </c>
    </row>
    <row r="56" spans="2:8" ht="15.75" thickBot="1">
      <c r="B56" s="150"/>
      <c r="C56" s="151"/>
      <c r="D56" s="95"/>
      <c r="E56" s="61"/>
      <c r="H56" s="4" t="s">
        <v>126</v>
      </c>
    </row>
    <row r="57" ht="15">
      <c r="H57" s="4" t="s">
        <v>127</v>
      </c>
    </row>
    <row r="58" ht="15">
      <c r="H58" s="4" t="s">
        <v>128</v>
      </c>
    </row>
    <row r="59" ht="15">
      <c r="H59" s="4" t="s">
        <v>129</v>
      </c>
    </row>
    <row r="60" ht="15">
      <c r="H60" s="4" t="s">
        <v>130</v>
      </c>
    </row>
    <row r="61" ht="15">
      <c r="H61" s="4" t="s">
        <v>131</v>
      </c>
    </row>
    <row r="62" ht="15">
      <c r="H62" s="4" t="s">
        <v>132</v>
      </c>
    </row>
    <row r="63" ht="15">
      <c r="H63" s="4" t="s">
        <v>133</v>
      </c>
    </row>
    <row r="64" ht="15">
      <c r="H64" s="4" t="s">
        <v>134</v>
      </c>
    </row>
    <row r="65" ht="15">
      <c r="H65" s="4" t="s">
        <v>135</v>
      </c>
    </row>
    <row r="66" ht="15">
      <c r="H66" s="4" t="s">
        <v>136</v>
      </c>
    </row>
    <row r="67" ht="15">
      <c r="H67" s="4" t="s">
        <v>137</v>
      </c>
    </row>
    <row r="68" ht="15">
      <c r="H68" s="4" t="s">
        <v>138</v>
      </c>
    </row>
    <row r="69" ht="15">
      <c r="H69" s="4" t="s">
        <v>139</v>
      </c>
    </row>
    <row r="70" ht="15">
      <c r="H70" s="4" t="s">
        <v>140</v>
      </c>
    </row>
    <row r="71" ht="15">
      <c r="H71" s="4" t="s">
        <v>141</v>
      </c>
    </row>
    <row r="72" ht="15">
      <c r="H72" s="4" t="s">
        <v>142</v>
      </c>
    </row>
    <row r="73" ht="15">
      <c r="H73" s="4" t="s">
        <v>143</v>
      </c>
    </row>
    <row r="74" ht="15">
      <c r="H74" s="4" t="s">
        <v>144</v>
      </c>
    </row>
    <row r="75" ht="15">
      <c r="H75" s="4" t="s">
        <v>145</v>
      </c>
    </row>
    <row r="76" ht="15">
      <c r="H76" s="4" t="s">
        <v>146</v>
      </c>
    </row>
    <row r="77" ht="15">
      <c r="H77" s="4" t="s">
        <v>147</v>
      </c>
    </row>
    <row r="78" ht="15">
      <c r="H78" s="4" t="s">
        <v>148</v>
      </c>
    </row>
    <row r="79" ht="15">
      <c r="H79" s="4" t="s">
        <v>149</v>
      </c>
    </row>
    <row r="80" ht="15">
      <c r="H80" s="4" t="s">
        <v>150</v>
      </c>
    </row>
    <row r="81" ht="15">
      <c r="H81" s="4" t="s">
        <v>151</v>
      </c>
    </row>
    <row r="82" ht="15">
      <c r="H82" s="4" t="s">
        <v>152</v>
      </c>
    </row>
    <row r="83" ht="15">
      <c r="H83" s="4" t="s">
        <v>153</v>
      </c>
    </row>
    <row r="84" ht="15">
      <c r="H84" s="4" t="s">
        <v>154</v>
      </c>
    </row>
    <row r="85" ht="15">
      <c r="H85" s="4" t="s">
        <v>155</v>
      </c>
    </row>
    <row r="86" ht="15">
      <c r="H86" s="4" t="s">
        <v>156</v>
      </c>
    </row>
    <row r="87" ht="15">
      <c r="H87" s="4" t="s">
        <v>157</v>
      </c>
    </row>
    <row r="88" ht="15">
      <c r="H88" s="4" t="s">
        <v>158</v>
      </c>
    </row>
    <row r="89" ht="15">
      <c r="H89" s="4" t="s">
        <v>159</v>
      </c>
    </row>
    <row r="90" ht="15">
      <c r="H90" s="4" t="s">
        <v>160</v>
      </c>
    </row>
    <row r="91" ht="15">
      <c r="H91" s="4" t="s">
        <v>161</v>
      </c>
    </row>
    <row r="92" ht="15">
      <c r="H92" s="4" t="s">
        <v>162</v>
      </c>
    </row>
    <row r="93" ht="15">
      <c r="H93" s="4" t="s">
        <v>163</v>
      </c>
    </row>
    <row r="94" ht="15">
      <c r="H94" s="4" t="s">
        <v>164</v>
      </c>
    </row>
    <row r="95" ht="15">
      <c r="H95" s="4" t="s">
        <v>165</v>
      </c>
    </row>
    <row r="96" ht="15">
      <c r="H96" s="4" t="s">
        <v>166</v>
      </c>
    </row>
    <row r="97" ht="15">
      <c r="H97" s="4" t="s">
        <v>167</v>
      </c>
    </row>
    <row r="98" ht="15">
      <c r="H98" s="4" t="s">
        <v>168</v>
      </c>
    </row>
    <row r="99" ht="15">
      <c r="H99" s="4" t="s">
        <v>169</v>
      </c>
    </row>
    <row r="100" ht="15">
      <c r="H100" s="4" t="s">
        <v>170</v>
      </c>
    </row>
    <row r="101" ht="15">
      <c r="H101" s="4" t="s">
        <v>171</v>
      </c>
    </row>
    <row r="102" ht="15">
      <c r="H102" s="4" t="s">
        <v>172</v>
      </c>
    </row>
    <row r="103" ht="15">
      <c r="H103" s="4" t="s">
        <v>173</v>
      </c>
    </row>
    <row r="104" ht="15">
      <c r="H104" s="4" t="s">
        <v>174</v>
      </c>
    </row>
    <row r="105" ht="15">
      <c r="H105" s="4" t="s">
        <v>175</v>
      </c>
    </row>
    <row r="106" ht="15">
      <c r="H106" s="4" t="s">
        <v>176</v>
      </c>
    </row>
    <row r="107" ht="15">
      <c r="H107" s="4" t="s">
        <v>177</v>
      </c>
    </row>
    <row r="108" ht="15">
      <c r="H108" s="4" t="s">
        <v>178</v>
      </c>
    </row>
    <row r="109" ht="15">
      <c r="H109" s="4" t="s">
        <v>179</v>
      </c>
    </row>
    <row r="110" ht="15">
      <c r="H110" s="4" t="s">
        <v>180</v>
      </c>
    </row>
    <row r="111" ht="15">
      <c r="H111" s="4" t="s">
        <v>181</v>
      </c>
    </row>
    <row r="112" ht="15">
      <c r="H112" s="4" t="s">
        <v>182</v>
      </c>
    </row>
    <row r="113" ht="15">
      <c r="H113" s="4" t="s">
        <v>183</v>
      </c>
    </row>
    <row r="114" ht="15">
      <c r="H114" s="4" t="s">
        <v>184</v>
      </c>
    </row>
    <row r="115" ht="15">
      <c r="H115" s="4" t="s">
        <v>185</v>
      </c>
    </row>
    <row r="116" ht="15">
      <c r="H116" s="4" t="s">
        <v>186</v>
      </c>
    </row>
    <row r="117" ht="15">
      <c r="H117" s="4" t="s">
        <v>187</v>
      </c>
    </row>
    <row r="118" ht="15">
      <c r="H118" s="4" t="s">
        <v>188</v>
      </c>
    </row>
    <row r="119" ht="15">
      <c r="H119" s="4" t="s">
        <v>189</v>
      </c>
    </row>
    <row r="120" ht="15">
      <c r="H120" s="4" t="s">
        <v>190</v>
      </c>
    </row>
    <row r="121" ht="15">
      <c r="H121" s="4" t="s">
        <v>191</v>
      </c>
    </row>
    <row r="122" ht="15">
      <c r="H122" s="4" t="s">
        <v>192</v>
      </c>
    </row>
    <row r="123" ht="15">
      <c r="H123" s="4" t="s">
        <v>193</v>
      </c>
    </row>
    <row r="124" ht="15">
      <c r="H124" s="4" t="s">
        <v>194</v>
      </c>
    </row>
    <row r="125" ht="15">
      <c r="H125" s="4" t="s">
        <v>195</v>
      </c>
    </row>
    <row r="126" ht="15">
      <c r="H126" s="4" t="s">
        <v>196</v>
      </c>
    </row>
    <row r="127" ht="15">
      <c r="H127" s="4" t="s">
        <v>197</v>
      </c>
    </row>
    <row r="128" ht="15">
      <c r="H128" s="4" t="s">
        <v>198</v>
      </c>
    </row>
    <row r="129" ht="15">
      <c r="H129" s="4" t="s">
        <v>199</v>
      </c>
    </row>
    <row r="130" ht="15">
      <c r="H130" s="4" t="s">
        <v>200</v>
      </c>
    </row>
    <row r="131" ht="15">
      <c r="H131" s="4" t="s">
        <v>201</v>
      </c>
    </row>
    <row r="132" ht="15">
      <c r="H132" s="4" t="s">
        <v>202</v>
      </c>
    </row>
    <row r="133" ht="15">
      <c r="H133" s="4" t="s">
        <v>203</v>
      </c>
    </row>
    <row r="134" ht="15">
      <c r="H134" s="4" t="s">
        <v>204</v>
      </c>
    </row>
    <row r="135" ht="15">
      <c r="H135" s="4" t="s">
        <v>205</v>
      </c>
    </row>
    <row r="136" ht="15">
      <c r="H136" s="4" t="s">
        <v>206</v>
      </c>
    </row>
    <row r="137" ht="15">
      <c r="H137" s="4" t="s">
        <v>207</v>
      </c>
    </row>
    <row r="138" ht="15">
      <c r="H138" s="4" t="s">
        <v>208</v>
      </c>
    </row>
    <row r="139" ht="15">
      <c r="H139" s="4" t="s">
        <v>209</v>
      </c>
    </row>
    <row r="140" ht="15">
      <c r="H140" s="4" t="s">
        <v>210</v>
      </c>
    </row>
    <row r="141" ht="15">
      <c r="H141" s="4" t="s">
        <v>211</v>
      </c>
    </row>
    <row r="142" ht="15">
      <c r="H142" s="4" t="s">
        <v>212</v>
      </c>
    </row>
    <row r="143" ht="15">
      <c r="H143" s="4" t="s">
        <v>213</v>
      </c>
    </row>
    <row r="144" ht="15">
      <c r="H144" s="4" t="s">
        <v>214</v>
      </c>
    </row>
    <row r="145" ht="15">
      <c r="H145" s="4" t="s">
        <v>215</v>
      </c>
    </row>
    <row r="146" ht="15">
      <c r="H146" s="4" t="s">
        <v>216</v>
      </c>
    </row>
    <row r="147" ht="15">
      <c r="H147" s="4" t="s">
        <v>217</v>
      </c>
    </row>
    <row r="148" ht="15">
      <c r="H148" s="4" t="s">
        <v>218</v>
      </c>
    </row>
    <row r="149" ht="15">
      <c r="H149" s="4" t="s">
        <v>219</v>
      </c>
    </row>
    <row r="150" ht="15">
      <c r="H150" s="4" t="s">
        <v>220</v>
      </c>
    </row>
    <row r="151" ht="15">
      <c r="H151" s="4" t="s">
        <v>221</v>
      </c>
    </row>
    <row r="152" ht="15">
      <c r="H152" s="4" t="s">
        <v>222</v>
      </c>
    </row>
    <row r="153" ht="15">
      <c r="H153" s="4" t="s">
        <v>223</v>
      </c>
    </row>
    <row r="154" ht="15">
      <c r="H154" s="4" t="s">
        <v>224</v>
      </c>
    </row>
    <row r="155" ht="15">
      <c r="H155" s="4" t="s">
        <v>225</v>
      </c>
    </row>
    <row r="156" ht="15">
      <c r="H156" s="4" t="s">
        <v>226</v>
      </c>
    </row>
    <row r="157" ht="15">
      <c r="H157" s="4" t="s">
        <v>227</v>
      </c>
    </row>
    <row r="158" ht="15">
      <c r="H158" s="4" t="s">
        <v>228</v>
      </c>
    </row>
    <row r="159" ht="15">
      <c r="H159" s="4" t="s">
        <v>229</v>
      </c>
    </row>
    <row r="160" ht="15">
      <c r="H160" s="4" t="s">
        <v>230</v>
      </c>
    </row>
    <row r="161" ht="15">
      <c r="H161" s="4" t="s">
        <v>231</v>
      </c>
    </row>
    <row r="162" ht="15">
      <c r="H162" s="4" t="s">
        <v>232</v>
      </c>
    </row>
    <row r="163" ht="15">
      <c r="H163" s="4" t="s">
        <v>233</v>
      </c>
    </row>
    <row r="164" ht="15">
      <c r="H164" s="4" t="s">
        <v>234</v>
      </c>
    </row>
    <row r="165" ht="15">
      <c r="H165" s="4" t="s">
        <v>235</v>
      </c>
    </row>
    <row r="166" ht="15">
      <c r="H166" s="4" t="s">
        <v>236</v>
      </c>
    </row>
    <row r="167" ht="15">
      <c r="H167" s="4" t="s">
        <v>237</v>
      </c>
    </row>
    <row r="168" ht="15">
      <c r="H168" s="4" t="s">
        <v>238</v>
      </c>
    </row>
    <row r="169" ht="15">
      <c r="H169" s="4" t="s">
        <v>239</v>
      </c>
    </row>
    <row r="170" ht="15">
      <c r="H170" s="4" t="s">
        <v>240</v>
      </c>
    </row>
    <row r="171" ht="15">
      <c r="H171" s="4" t="s">
        <v>241</v>
      </c>
    </row>
    <row r="172" ht="15">
      <c r="H172" s="4" t="s">
        <v>242</v>
      </c>
    </row>
    <row r="173" ht="15">
      <c r="H173" s="4" t="s">
        <v>243</v>
      </c>
    </row>
  </sheetData>
  <sheetProtection/>
  <mergeCells count="9">
    <mergeCell ref="D19:D20"/>
    <mergeCell ref="B12:C12"/>
    <mergeCell ref="B23:C23"/>
    <mergeCell ref="B32:C32"/>
    <mergeCell ref="B22:C22"/>
    <mergeCell ref="B15:C15"/>
    <mergeCell ref="B19:C20"/>
    <mergeCell ref="B21:C21"/>
    <mergeCell ref="B28:C28"/>
  </mergeCells>
  <dataValidations count="5">
    <dataValidation type="list" allowBlank="1" showInputMessage="1" showErrorMessage="1" sqref="D65530">
      <formula1>$P$11:$P$22</formula1>
    </dataValidation>
    <dataValidation type="list" allowBlank="1" showInputMessage="1" showErrorMessage="1" sqref="IV65528">
      <formula1>$K$11:$K$15</formula1>
    </dataValidation>
    <dataValidation type="list" allowBlank="1" showInputMessage="1" showErrorMessage="1" sqref="D65529">
      <formula1>$O$11:$O$22</formula1>
    </dataValidation>
    <dataValidation type="list" allowBlank="1" showInputMessage="1" showErrorMessage="1" sqref="IV65521 D65521">
      <formula1>$I$11:$I$13</formula1>
    </dataValidation>
    <dataValidation type="list" allowBlank="1" showInputMessage="1" showErrorMessage="1" sqref="IV65522:IV65526 D65522:D65526">
      <formula1>$H$11:$H$173</formula1>
    </dataValidation>
  </dataValidations>
  <hyperlinks>
    <hyperlink ref="D34" r:id="rId1" display="ivane.tsiklauri@undp.org "/>
    <hyperlink ref="D42" r:id="rId2" display="nino.antadze@undp.org"/>
    <hyperlink ref="D29" r:id="rId3" display="http://www.ge.undp.org/content/georgia/en/home/operations/projects/environment_and_energy/floods.html"/>
    <hyperlink ref="D46" r:id="rId4" display="t.bagratia@nea.gov.ge"/>
    <hyperlink ref="D38" r:id="rId5" display="teimuraz.murgulia@gmail.com"/>
  </hyperlinks>
  <printOptions/>
  <pageMargins left="0.7" right="0.7" top="0.75" bottom="0.75" header="0.3" footer="0.3"/>
  <pageSetup horizontalDpi="600" verticalDpi="600" orientation="landscape" r:id="rId6"/>
</worksheet>
</file>

<file path=xl/worksheets/sheet2.xml><?xml version="1.0" encoding="utf-8"?>
<worksheet xmlns="http://schemas.openxmlformats.org/spreadsheetml/2006/main" xmlns:r="http://schemas.openxmlformats.org/officeDocument/2006/relationships">
  <sheetPr>
    <tabColor rgb="FF92D050"/>
  </sheetPr>
  <dimension ref="B2:O65"/>
  <sheetViews>
    <sheetView zoomScalePageLayoutView="0" workbookViewId="0" topLeftCell="A50">
      <selection activeCell="E56" sqref="E56:F56"/>
    </sheetView>
  </sheetViews>
  <sheetFormatPr defaultColWidth="9.140625" defaultRowHeight="15"/>
  <cols>
    <col min="1" max="1" width="1.421875" style="18" customWidth="1"/>
    <col min="2" max="2" width="1.57421875" style="17" customWidth="1"/>
    <col min="3" max="3" width="10.28125" style="17" customWidth="1"/>
    <col min="4" max="4" width="21.00390625" style="17" customWidth="1"/>
    <col min="5" max="5" width="29.7109375" style="18" customWidth="1"/>
    <col min="6" max="6" width="36.421875" style="18" customWidth="1"/>
    <col min="7" max="7" width="13.57421875" style="18" customWidth="1"/>
    <col min="8" max="8" width="1.1484375" style="18" customWidth="1"/>
    <col min="9" max="9" width="1.421875" style="18" customWidth="1"/>
    <col min="10" max="10" width="9.140625" style="18" customWidth="1"/>
    <col min="11" max="13" width="18.140625" style="18" customWidth="1"/>
    <col min="14" max="14" width="18.28125" style="18" customWidth="1"/>
    <col min="15" max="15" width="9.28125" style="18" customWidth="1"/>
    <col min="16" max="16384" width="9.140625" style="18" customWidth="1"/>
  </cols>
  <sheetData>
    <row r="1" ht="15.75" thickBot="1"/>
    <row r="2" spans="2:8" ht="15.75" thickBot="1">
      <c r="B2" s="73"/>
      <c r="C2" s="74"/>
      <c r="D2" s="74"/>
      <c r="E2" s="75"/>
      <c r="F2" s="75"/>
      <c r="G2" s="75"/>
      <c r="H2" s="76"/>
    </row>
    <row r="3" spans="2:8" ht="21" thickBot="1">
      <c r="B3" s="77"/>
      <c r="C3" s="349" t="s">
        <v>244</v>
      </c>
      <c r="D3" s="350"/>
      <c r="E3" s="350"/>
      <c r="F3" s="350"/>
      <c r="G3" s="351"/>
      <c r="H3" s="78"/>
    </row>
    <row r="4" spans="2:8" ht="15">
      <c r="B4" s="352"/>
      <c r="C4" s="353"/>
      <c r="D4" s="353"/>
      <c r="E4" s="353"/>
      <c r="F4" s="353"/>
      <c r="G4" s="80"/>
      <c r="H4" s="78"/>
    </row>
    <row r="5" spans="2:8" ht="15">
      <c r="B5" s="79"/>
      <c r="C5" s="354"/>
      <c r="D5" s="354"/>
      <c r="E5" s="354"/>
      <c r="F5" s="354"/>
      <c r="G5" s="80"/>
      <c r="H5" s="78"/>
    </row>
    <row r="6" spans="2:8" ht="15">
      <c r="B6" s="79"/>
      <c r="C6" s="51"/>
      <c r="D6" s="56"/>
      <c r="E6" s="52"/>
      <c r="F6" s="80"/>
      <c r="G6" s="80"/>
      <c r="H6" s="78"/>
    </row>
    <row r="7" spans="2:8" ht="15" customHeight="1">
      <c r="B7" s="79"/>
      <c r="C7" s="335" t="s">
        <v>245</v>
      </c>
      <c r="D7" s="335"/>
      <c r="E7" s="53"/>
      <c r="F7" s="80"/>
      <c r="G7" s="80"/>
      <c r="H7" s="78"/>
    </row>
    <row r="8" spans="2:8" ht="27.75" customHeight="1" thickBot="1">
      <c r="B8" s="79"/>
      <c r="C8" s="355" t="s">
        <v>246</v>
      </c>
      <c r="D8" s="355"/>
      <c r="E8" s="355"/>
      <c r="F8" s="355"/>
      <c r="G8" s="80"/>
      <c r="H8" s="78"/>
    </row>
    <row r="9" spans="2:11" ht="29.25" customHeight="1" thickBot="1">
      <c r="B9" s="79"/>
      <c r="C9" s="335" t="s">
        <v>247</v>
      </c>
      <c r="D9" s="335"/>
      <c r="E9" s="345">
        <v>3162620</v>
      </c>
      <c r="F9" s="346"/>
      <c r="G9" s="80"/>
      <c r="H9" s="78"/>
      <c r="K9" s="207"/>
    </row>
    <row r="10" spans="2:11" ht="35.25" customHeight="1" thickBot="1">
      <c r="B10" s="79"/>
      <c r="C10" s="335" t="s">
        <v>248</v>
      </c>
      <c r="D10" s="335"/>
      <c r="E10" s="347"/>
      <c r="F10" s="348"/>
      <c r="G10" s="80"/>
      <c r="H10" s="78"/>
      <c r="K10" s="302"/>
    </row>
    <row r="11" spans="2:11" ht="15">
      <c r="B11" s="79"/>
      <c r="C11" s="56"/>
      <c r="D11" s="56"/>
      <c r="E11" s="80"/>
      <c r="F11" s="80"/>
      <c r="G11" s="80"/>
      <c r="H11" s="78"/>
      <c r="K11" s="302"/>
    </row>
    <row r="12" spans="2:15" ht="15.75" customHeight="1" thickBot="1">
      <c r="B12" s="79"/>
      <c r="C12" s="335" t="s">
        <v>249</v>
      </c>
      <c r="D12" s="335"/>
      <c r="E12" s="80"/>
      <c r="F12" s="80"/>
      <c r="G12" s="80"/>
      <c r="H12" s="78"/>
      <c r="J12" s="19"/>
      <c r="K12" s="207"/>
      <c r="L12" s="19"/>
      <c r="M12" s="19"/>
      <c r="N12" s="19"/>
      <c r="O12" s="19"/>
    </row>
    <row r="13" spans="2:15" ht="49.5" customHeight="1" thickBot="1">
      <c r="B13" s="79"/>
      <c r="C13" s="335" t="s">
        <v>250</v>
      </c>
      <c r="D13" s="335"/>
      <c r="E13" s="154" t="s">
        <v>251</v>
      </c>
      <c r="F13" s="155" t="s">
        <v>252</v>
      </c>
      <c r="G13" s="80"/>
      <c r="H13" s="78"/>
      <c r="J13" s="19"/>
      <c r="K13" s="303"/>
      <c r="L13" s="20"/>
      <c r="M13" s="20"/>
      <c r="N13" s="20"/>
      <c r="O13" s="19"/>
    </row>
    <row r="14" spans="2:15" ht="30.75" thickBot="1">
      <c r="B14" s="79"/>
      <c r="C14" s="56"/>
      <c r="D14" s="56"/>
      <c r="E14" s="182" t="s">
        <v>253</v>
      </c>
      <c r="F14" s="183">
        <v>29751.600000000002</v>
      </c>
      <c r="G14" s="80" t="s">
        <v>254</v>
      </c>
      <c r="H14" s="78"/>
      <c r="J14" s="19"/>
      <c r="K14" s="22"/>
      <c r="L14" s="22"/>
      <c r="M14" s="22"/>
      <c r="N14" s="22"/>
      <c r="O14" s="19"/>
    </row>
    <row r="15" spans="2:15" ht="150.75" thickBot="1">
      <c r="B15" s="79"/>
      <c r="C15" s="56"/>
      <c r="D15" s="56"/>
      <c r="E15" s="182" t="s">
        <v>255</v>
      </c>
      <c r="F15" s="184">
        <v>23510</v>
      </c>
      <c r="G15" s="80" t="s">
        <v>254</v>
      </c>
      <c r="H15" s="78"/>
      <c r="J15" s="19"/>
      <c r="K15" s="22"/>
      <c r="L15" s="22"/>
      <c r="M15" s="22"/>
      <c r="N15" s="22"/>
      <c r="O15" s="19"/>
    </row>
    <row r="16" spans="2:15" ht="120.75" thickBot="1">
      <c r="B16" s="79"/>
      <c r="C16" s="56"/>
      <c r="D16" s="56"/>
      <c r="E16" s="182" t="s">
        <v>256</v>
      </c>
      <c r="F16" s="184">
        <v>14245.5</v>
      </c>
      <c r="G16" s="80" t="s">
        <v>254</v>
      </c>
      <c r="H16" s="78"/>
      <c r="J16" s="19"/>
      <c r="K16" s="22"/>
      <c r="L16" s="22"/>
      <c r="M16" s="22"/>
      <c r="N16" s="22"/>
      <c r="O16" s="19"/>
    </row>
    <row r="17" spans="2:15" ht="107.25" customHeight="1" thickBot="1">
      <c r="B17" s="79"/>
      <c r="C17" s="56"/>
      <c r="D17" s="56"/>
      <c r="E17" s="182" t="s">
        <v>257</v>
      </c>
      <c r="F17" s="184">
        <v>7184</v>
      </c>
      <c r="G17" s="80" t="s">
        <v>254</v>
      </c>
      <c r="H17" s="78"/>
      <c r="J17" s="19"/>
      <c r="K17" s="22"/>
      <c r="L17" s="22"/>
      <c r="M17" s="22"/>
      <c r="N17" s="22"/>
      <c r="O17" s="19"/>
    </row>
    <row r="18" spans="2:15" ht="75.75" thickBot="1">
      <c r="B18" s="79"/>
      <c r="C18" s="56"/>
      <c r="D18" s="56"/>
      <c r="E18" s="182" t="s">
        <v>258</v>
      </c>
      <c r="F18" s="184">
        <v>97009.23999999999</v>
      </c>
      <c r="G18" s="80" t="s">
        <v>254</v>
      </c>
      <c r="H18" s="78"/>
      <c r="J18" s="19"/>
      <c r="K18" s="22"/>
      <c r="L18" s="22"/>
      <c r="M18" s="22"/>
      <c r="N18" s="22"/>
      <c r="O18" s="19"/>
    </row>
    <row r="19" spans="2:15" ht="106.5" customHeight="1" thickBot="1">
      <c r="B19" s="79"/>
      <c r="C19" s="56"/>
      <c r="D19" s="56"/>
      <c r="E19" s="182" t="s">
        <v>259</v>
      </c>
      <c r="F19" s="184">
        <v>648209.67</v>
      </c>
      <c r="G19" s="80" t="s">
        <v>254</v>
      </c>
      <c r="H19" s="78"/>
      <c r="J19" s="19"/>
      <c r="K19" s="22"/>
      <c r="L19" s="22"/>
      <c r="M19" s="22"/>
      <c r="N19" s="22"/>
      <c r="O19" s="19"/>
    </row>
    <row r="20" spans="2:15" ht="106.5" customHeight="1" thickBot="1">
      <c r="B20" s="79"/>
      <c r="C20" s="56"/>
      <c r="D20" s="56"/>
      <c r="E20" s="182" t="s">
        <v>260</v>
      </c>
      <c r="F20" s="184">
        <v>65983.23999999999</v>
      </c>
      <c r="G20" s="80" t="s">
        <v>254</v>
      </c>
      <c r="H20" s="78"/>
      <c r="J20" s="19"/>
      <c r="K20" s="22"/>
      <c r="L20" s="22"/>
      <c r="M20" s="22"/>
      <c r="N20" s="22"/>
      <c r="O20" s="19"/>
    </row>
    <row r="21" spans="2:15" ht="105.75" thickBot="1">
      <c r="B21" s="79"/>
      <c r="C21" s="56"/>
      <c r="D21" s="56"/>
      <c r="E21" s="182" t="s">
        <v>261</v>
      </c>
      <c r="F21" s="184">
        <v>430126.98</v>
      </c>
      <c r="G21" s="80" t="s">
        <v>254</v>
      </c>
      <c r="H21" s="78"/>
      <c r="J21" s="19"/>
      <c r="K21" s="22"/>
      <c r="L21" s="22"/>
      <c r="M21" s="22"/>
      <c r="N21" s="22"/>
      <c r="O21" s="19"/>
    </row>
    <row r="22" spans="2:15" ht="90.75" thickBot="1">
      <c r="B22" s="79"/>
      <c r="C22" s="56"/>
      <c r="D22" s="56"/>
      <c r="E22" s="182" t="s">
        <v>262</v>
      </c>
      <c r="F22" s="184">
        <v>1000</v>
      </c>
      <c r="G22" s="80" t="s">
        <v>254</v>
      </c>
      <c r="H22" s="78"/>
      <c r="J22" s="19"/>
      <c r="K22" s="22"/>
      <c r="L22" s="22"/>
      <c r="M22" s="22"/>
      <c r="N22" s="22"/>
      <c r="O22" s="19"/>
    </row>
    <row r="23" spans="2:15" ht="60.75" thickBot="1">
      <c r="B23" s="79"/>
      <c r="C23" s="56"/>
      <c r="D23" s="56"/>
      <c r="E23" s="182" t="s">
        <v>263</v>
      </c>
      <c r="F23" s="184">
        <v>20082.52</v>
      </c>
      <c r="G23" s="80" t="s">
        <v>254</v>
      </c>
      <c r="H23" s="78"/>
      <c r="J23" s="19"/>
      <c r="K23" s="22"/>
      <c r="L23" s="22"/>
      <c r="M23" s="22"/>
      <c r="N23" s="22"/>
      <c r="O23" s="19"/>
    </row>
    <row r="24" spans="2:15" ht="105.75" thickBot="1">
      <c r="B24" s="79"/>
      <c r="C24" s="56"/>
      <c r="D24" s="56"/>
      <c r="E24" s="23" t="s">
        <v>264</v>
      </c>
      <c r="F24" s="184">
        <v>10000</v>
      </c>
      <c r="G24" s="80" t="s">
        <v>254</v>
      </c>
      <c r="H24" s="78"/>
      <c r="J24" s="19"/>
      <c r="K24" s="22"/>
      <c r="L24" s="22"/>
      <c r="M24" s="22"/>
      <c r="N24" s="22"/>
      <c r="O24" s="19"/>
    </row>
    <row r="25" spans="2:15" ht="75.75" thickBot="1">
      <c r="B25" s="79"/>
      <c r="C25" s="56"/>
      <c r="D25" s="56"/>
      <c r="E25" s="23" t="s">
        <v>265</v>
      </c>
      <c r="F25" s="184">
        <v>10245.970000000001</v>
      </c>
      <c r="G25" s="80" t="s">
        <v>254</v>
      </c>
      <c r="H25" s="78"/>
      <c r="J25" s="19"/>
      <c r="K25" s="22"/>
      <c r="L25" s="22"/>
      <c r="M25" s="22"/>
      <c r="N25" s="22"/>
      <c r="O25" s="19"/>
    </row>
    <row r="26" spans="2:15" ht="62.25" customHeight="1" thickBot="1">
      <c r="B26" s="79"/>
      <c r="C26" s="56"/>
      <c r="D26" s="56"/>
      <c r="E26" s="182" t="s">
        <v>266</v>
      </c>
      <c r="F26" s="184">
        <v>48673.7</v>
      </c>
      <c r="G26" s="80" t="s">
        <v>254</v>
      </c>
      <c r="H26" s="78"/>
      <c r="J26" s="19"/>
      <c r="K26" s="22"/>
      <c r="L26" s="22"/>
      <c r="M26" s="22"/>
      <c r="N26" s="22"/>
      <c r="O26" s="19"/>
    </row>
    <row r="27" spans="2:15" ht="105.75" thickBot="1">
      <c r="B27" s="79"/>
      <c r="C27" s="56"/>
      <c r="D27" s="56"/>
      <c r="E27" s="182" t="s">
        <v>267</v>
      </c>
      <c r="F27" s="184">
        <v>164352.15</v>
      </c>
      <c r="G27" s="80" t="s">
        <v>254</v>
      </c>
      <c r="H27" s="78"/>
      <c r="J27" s="19"/>
      <c r="K27" s="22"/>
      <c r="L27" s="22"/>
      <c r="M27" s="22"/>
      <c r="N27" s="22"/>
      <c r="O27" s="19"/>
    </row>
    <row r="28" spans="2:15" ht="15">
      <c r="B28" s="79"/>
      <c r="C28" s="56"/>
      <c r="D28" s="56"/>
      <c r="E28" s="342" t="s">
        <v>268</v>
      </c>
      <c r="F28" s="185">
        <v>81635.04</v>
      </c>
      <c r="G28" s="80" t="s">
        <v>254</v>
      </c>
      <c r="H28" s="78"/>
      <c r="J28" s="19"/>
      <c r="K28" s="22"/>
      <c r="L28" s="22"/>
      <c r="M28" s="22"/>
      <c r="N28" s="22"/>
      <c r="O28" s="19"/>
    </row>
    <row r="29" spans="2:15" ht="15.75" thickBot="1">
      <c r="B29" s="79"/>
      <c r="C29" s="56"/>
      <c r="D29" s="56"/>
      <c r="E29" s="343"/>
      <c r="F29" s="186">
        <v>41414.20999999999</v>
      </c>
      <c r="G29" s="80" t="s">
        <v>269</v>
      </c>
      <c r="H29" s="78"/>
      <c r="J29" s="19"/>
      <c r="K29" s="22"/>
      <c r="L29" s="304"/>
      <c r="M29" s="22"/>
      <c r="N29" s="22"/>
      <c r="O29" s="19"/>
    </row>
    <row r="30" spans="2:15" ht="15">
      <c r="B30" s="79"/>
      <c r="C30" s="56"/>
      <c r="D30" s="56"/>
      <c r="E30" s="187" t="s">
        <v>270</v>
      </c>
      <c r="F30" s="172">
        <f>SUM(F14:F28)</f>
        <v>1652009.6099999999</v>
      </c>
      <c r="G30" s="80"/>
      <c r="H30" s="78"/>
      <c r="J30" s="19"/>
      <c r="K30" s="22"/>
      <c r="L30" s="22"/>
      <c r="M30" s="22"/>
      <c r="N30" s="22"/>
      <c r="O30" s="19"/>
    </row>
    <row r="31" spans="2:15" ht="15.75" thickBot="1">
      <c r="B31" s="79"/>
      <c r="C31" s="56"/>
      <c r="D31" s="56"/>
      <c r="E31" s="188" t="s">
        <v>271</v>
      </c>
      <c r="F31" s="173">
        <f>F29</f>
        <v>41414.20999999999</v>
      </c>
      <c r="G31" s="80"/>
      <c r="H31" s="78"/>
      <c r="J31" s="19"/>
      <c r="K31" s="22"/>
      <c r="L31" s="22"/>
      <c r="M31" s="22"/>
      <c r="N31" s="22"/>
      <c r="O31" s="19"/>
    </row>
    <row r="32" spans="2:15" ht="15" customHeight="1" thickBot="1">
      <c r="B32" s="79"/>
      <c r="C32" s="56"/>
      <c r="D32" s="56"/>
      <c r="E32" s="153" t="s">
        <v>272</v>
      </c>
      <c r="F32" s="174">
        <f>F31+F30</f>
        <v>1693423.8199999998</v>
      </c>
      <c r="G32" s="80"/>
      <c r="H32" s="78"/>
      <c r="J32" s="19"/>
      <c r="K32" s="22"/>
      <c r="L32" s="22"/>
      <c r="M32" s="22"/>
      <c r="N32" s="22"/>
      <c r="O32" s="19"/>
    </row>
    <row r="33" spans="2:15" ht="15" hidden="1">
      <c r="B33" s="79"/>
      <c r="C33" s="56"/>
      <c r="D33" s="56"/>
      <c r="E33" s="80"/>
      <c r="F33" s="175"/>
      <c r="G33" s="80"/>
      <c r="H33" s="78"/>
      <c r="J33" s="19"/>
      <c r="K33" s="22"/>
      <c r="L33" s="22"/>
      <c r="M33" s="22"/>
      <c r="N33" s="22"/>
      <c r="O33" s="19"/>
    </row>
    <row r="34" spans="2:15" ht="37.5" customHeight="1" thickBot="1">
      <c r="B34" s="79"/>
      <c r="C34" s="335" t="s">
        <v>273</v>
      </c>
      <c r="D34" s="335"/>
      <c r="E34" s="80"/>
      <c r="F34" s="175"/>
      <c r="G34" s="80"/>
      <c r="H34" s="78"/>
      <c r="J34" s="19"/>
      <c r="K34" s="22"/>
      <c r="L34" s="22"/>
      <c r="M34" s="22"/>
      <c r="N34" s="22"/>
      <c r="O34" s="19"/>
    </row>
    <row r="35" spans="2:15" ht="43.5" thickBot="1">
      <c r="B35" s="79"/>
      <c r="C35" s="335" t="s">
        <v>274</v>
      </c>
      <c r="D35" s="335"/>
      <c r="E35" s="323" t="s">
        <v>251</v>
      </c>
      <c r="F35" s="189" t="s">
        <v>275</v>
      </c>
      <c r="G35" s="113" t="s">
        <v>276</v>
      </c>
      <c r="H35" s="78"/>
      <c r="J35" s="19"/>
      <c r="K35" s="22"/>
      <c r="L35" s="22"/>
      <c r="M35" s="22"/>
      <c r="N35" s="22"/>
      <c r="O35" s="19"/>
    </row>
    <row r="36" spans="2:15" ht="45">
      <c r="B36" s="79"/>
      <c r="C36" s="56"/>
      <c r="D36" s="56"/>
      <c r="E36" s="21" t="s">
        <v>277</v>
      </c>
      <c r="F36" s="203">
        <v>3000</v>
      </c>
      <c r="G36" s="190">
        <v>42278</v>
      </c>
      <c r="H36" s="78"/>
      <c r="J36" s="19"/>
      <c r="K36" s="176"/>
      <c r="L36" s="19"/>
      <c r="M36" s="19"/>
      <c r="N36" s="19"/>
      <c r="O36" s="19"/>
    </row>
    <row r="37" spans="2:15" ht="120">
      <c r="B37" s="79"/>
      <c r="C37" s="56"/>
      <c r="D37" s="56"/>
      <c r="E37" s="23" t="s">
        <v>278</v>
      </c>
      <c r="F37" s="177">
        <v>10000</v>
      </c>
      <c r="G37" s="178">
        <v>42552</v>
      </c>
      <c r="H37" s="78"/>
      <c r="J37" s="19"/>
      <c r="K37" s="19"/>
      <c r="L37" s="19"/>
      <c r="M37" s="19"/>
      <c r="N37" s="19"/>
      <c r="O37" s="19"/>
    </row>
    <row r="38" spans="2:8" ht="90">
      <c r="B38" s="79"/>
      <c r="C38" s="56"/>
      <c r="D38" s="56"/>
      <c r="E38" s="23" t="s">
        <v>279</v>
      </c>
      <c r="F38" s="177">
        <v>0</v>
      </c>
      <c r="G38" s="178">
        <v>42339</v>
      </c>
      <c r="H38" s="78"/>
    </row>
    <row r="39" spans="2:8" ht="108.75" customHeight="1">
      <c r="B39" s="79"/>
      <c r="C39" s="56"/>
      <c r="D39" s="56"/>
      <c r="E39" s="23" t="s">
        <v>257</v>
      </c>
      <c r="F39" s="177">
        <v>19413.83</v>
      </c>
      <c r="G39" s="178">
        <v>42491</v>
      </c>
      <c r="H39" s="78"/>
    </row>
    <row r="40" spans="2:11" ht="75">
      <c r="B40" s="79"/>
      <c r="C40" s="56"/>
      <c r="D40" s="56"/>
      <c r="E40" s="23" t="s">
        <v>258</v>
      </c>
      <c r="F40" s="177">
        <v>15000</v>
      </c>
      <c r="G40" s="178">
        <v>42339</v>
      </c>
      <c r="H40" s="78"/>
      <c r="K40" s="210"/>
    </row>
    <row r="41" spans="2:12" ht="108" customHeight="1">
      <c r="B41" s="79"/>
      <c r="C41" s="56"/>
      <c r="D41" s="56"/>
      <c r="E41" s="23" t="s">
        <v>259</v>
      </c>
      <c r="F41" s="177">
        <v>299819.13</v>
      </c>
      <c r="G41" s="178">
        <v>42522</v>
      </c>
      <c r="H41" s="78"/>
      <c r="K41" s="211"/>
      <c r="L41" s="211"/>
    </row>
    <row r="42" spans="2:8" ht="105">
      <c r="B42" s="79"/>
      <c r="C42" s="56"/>
      <c r="D42" s="56"/>
      <c r="E42" s="23" t="s">
        <v>260</v>
      </c>
      <c r="F42" s="177">
        <v>860605.42</v>
      </c>
      <c r="G42" s="178">
        <v>42522</v>
      </c>
      <c r="H42" s="78"/>
    </row>
    <row r="43" spans="2:8" ht="105">
      <c r="B43" s="79"/>
      <c r="C43" s="56"/>
      <c r="D43" s="56"/>
      <c r="E43" s="23" t="s">
        <v>280</v>
      </c>
      <c r="F43" s="177">
        <v>452373</v>
      </c>
      <c r="G43" s="178">
        <v>42522</v>
      </c>
      <c r="H43" s="78"/>
    </row>
    <row r="44" spans="2:8" ht="90">
      <c r="B44" s="79"/>
      <c r="C44" s="56"/>
      <c r="D44" s="56"/>
      <c r="E44" s="23" t="s">
        <v>262</v>
      </c>
      <c r="F44" s="177">
        <v>29000</v>
      </c>
      <c r="G44" s="178">
        <v>42522</v>
      </c>
      <c r="H44" s="78"/>
    </row>
    <row r="45" spans="2:8" ht="60">
      <c r="B45" s="79"/>
      <c r="C45" s="56"/>
      <c r="D45" s="56"/>
      <c r="E45" s="23" t="s">
        <v>281</v>
      </c>
      <c r="F45" s="177">
        <v>0</v>
      </c>
      <c r="G45" s="178">
        <v>41974</v>
      </c>
      <c r="H45" s="78"/>
    </row>
    <row r="46" spans="2:8" ht="105">
      <c r="B46" s="79"/>
      <c r="C46" s="56"/>
      <c r="D46" s="56"/>
      <c r="E46" s="23" t="s">
        <v>264</v>
      </c>
      <c r="F46" s="177">
        <v>10320.04</v>
      </c>
      <c r="G46" s="178">
        <v>42461</v>
      </c>
      <c r="H46" s="78"/>
    </row>
    <row r="47" spans="2:12" ht="75">
      <c r="B47" s="79"/>
      <c r="C47" s="56"/>
      <c r="D47" s="56"/>
      <c r="E47" s="23" t="s">
        <v>265</v>
      </c>
      <c r="F47" s="177">
        <v>15754.029999999999</v>
      </c>
      <c r="G47" s="178">
        <v>42491</v>
      </c>
      <c r="H47" s="78"/>
      <c r="L47" s="210"/>
    </row>
    <row r="48" spans="2:8" ht="61.5" customHeight="1">
      <c r="B48" s="79"/>
      <c r="C48" s="56"/>
      <c r="D48" s="56"/>
      <c r="E48" s="23" t="s">
        <v>266</v>
      </c>
      <c r="F48" s="179">
        <v>5000</v>
      </c>
      <c r="G48" s="205">
        <v>42522</v>
      </c>
      <c r="H48" s="78"/>
    </row>
    <row r="49" spans="2:8" ht="105.75" thickBot="1">
      <c r="B49" s="79"/>
      <c r="C49" s="56"/>
      <c r="D49" s="56"/>
      <c r="E49" s="23" t="s">
        <v>267</v>
      </c>
      <c r="F49" s="204">
        <v>17094.55</v>
      </c>
      <c r="G49" s="181">
        <v>42522</v>
      </c>
      <c r="H49" s="78"/>
    </row>
    <row r="50" spans="2:8" ht="15.75" thickBot="1">
      <c r="B50" s="79"/>
      <c r="C50" s="56"/>
      <c r="D50" s="56"/>
      <c r="E50" s="153" t="s">
        <v>282</v>
      </c>
      <c r="F50" s="180">
        <f>SUM(F36:F49)</f>
        <v>1737380.0000000002</v>
      </c>
      <c r="G50" s="152"/>
      <c r="H50" s="78"/>
    </row>
    <row r="51" spans="2:8" ht="15">
      <c r="B51" s="79"/>
      <c r="C51" s="56"/>
      <c r="D51" s="56"/>
      <c r="E51" s="80"/>
      <c r="F51" s="80"/>
      <c r="G51" s="80"/>
      <c r="H51" s="78"/>
    </row>
    <row r="52" spans="2:8" ht="15.75" thickBot="1">
      <c r="B52" s="79"/>
      <c r="C52" s="335" t="s">
        <v>283</v>
      </c>
      <c r="D52" s="335"/>
      <c r="E52" s="335"/>
      <c r="F52" s="335"/>
      <c r="G52" s="156"/>
      <c r="H52" s="78"/>
    </row>
    <row r="53" spans="2:8" ht="53.25" customHeight="1" thickBot="1">
      <c r="B53" s="79"/>
      <c r="C53" s="335" t="s">
        <v>284</v>
      </c>
      <c r="D53" s="335"/>
      <c r="E53" s="340" t="s">
        <v>285</v>
      </c>
      <c r="F53" s="341"/>
      <c r="G53" s="80"/>
      <c r="H53" s="78"/>
    </row>
    <row r="54" spans="2:8" ht="30" customHeight="1" thickBot="1">
      <c r="B54" s="79"/>
      <c r="C54" s="344"/>
      <c r="D54" s="344"/>
      <c r="E54" s="344"/>
      <c r="F54" s="344"/>
      <c r="G54" s="80"/>
      <c r="H54" s="78"/>
    </row>
    <row r="55" spans="2:8" ht="57.75" customHeight="1" thickBot="1">
      <c r="B55" s="79"/>
      <c r="C55" s="335" t="s">
        <v>286</v>
      </c>
      <c r="D55" s="335"/>
      <c r="E55" s="340" t="s">
        <v>285</v>
      </c>
      <c r="F55" s="341"/>
      <c r="G55" s="80"/>
      <c r="H55" s="78"/>
    </row>
    <row r="56" spans="2:8" ht="100.5" customHeight="1" thickBot="1">
      <c r="B56" s="79"/>
      <c r="C56" s="335" t="s">
        <v>287</v>
      </c>
      <c r="D56" s="335"/>
      <c r="E56" s="340" t="s">
        <v>288</v>
      </c>
      <c r="F56" s="341"/>
      <c r="G56" s="80"/>
      <c r="H56" s="78"/>
    </row>
    <row r="57" spans="2:8" ht="15.75" thickBot="1">
      <c r="B57" s="79"/>
      <c r="C57" s="56"/>
      <c r="D57" s="56"/>
      <c r="E57" s="80"/>
      <c r="F57" s="80"/>
      <c r="G57" s="80"/>
      <c r="H57" s="78"/>
    </row>
    <row r="58" spans="2:8" ht="59.25" customHeight="1" thickBot="1">
      <c r="B58" s="79"/>
      <c r="C58" s="335" t="s">
        <v>286</v>
      </c>
      <c r="D58" s="335"/>
      <c r="E58" s="336"/>
      <c r="F58" s="337"/>
      <c r="G58" s="80"/>
      <c r="H58" s="78"/>
    </row>
    <row r="59" spans="2:8" ht="99.75" customHeight="1" thickBot="1">
      <c r="B59" s="79"/>
      <c r="C59" s="335" t="s">
        <v>287</v>
      </c>
      <c r="D59" s="335"/>
      <c r="E59" s="338"/>
      <c r="F59" s="339"/>
      <c r="G59" s="80"/>
      <c r="H59" s="78"/>
    </row>
    <row r="60" spans="2:8" ht="15">
      <c r="B60" s="79"/>
      <c r="C60" s="56"/>
      <c r="D60" s="56"/>
      <c r="E60" s="80"/>
      <c r="F60" s="80"/>
      <c r="G60" s="80"/>
      <c r="H60" s="78"/>
    </row>
    <row r="61" spans="2:8" ht="15.75" thickBot="1">
      <c r="B61" s="81"/>
      <c r="C61" s="334"/>
      <c r="D61" s="334"/>
      <c r="E61" s="82"/>
      <c r="F61" s="60"/>
      <c r="G61" s="60"/>
      <c r="H61" s="83"/>
    </row>
    <row r="62" spans="2:7" ht="15">
      <c r="B62" s="24"/>
      <c r="C62" s="25"/>
      <c r="D62" s="24"/>
      <c r="E62" s="26"/>
      <c r="F62" s="11"/>
      <c r="G62" s="11"/>
    </row>
    <row r="63" spans="2:7" ht="15">
      <c r="B63" s="24"/>
      <c r="C63" s="25"/>
      <c r="D63" s="25"/>
      <c r="E63" s="26"/>
      <c r="F63" s="26"/>
      <c r="G63" s="10"/>
    </row>
    <row r="64" spans="5:6" ht="15">
      <c r="E64" s="27"/>
      <c r="F64" s="27"/>
    </row>
    <row r="65" spans="5:6" ht="15">
      <c r="E65" s="27"/>
      <c r="F65" s="27"/>
    </row>
  </sheetData>
  <sheetProtection/>
  <mergeCells count="27">
    <mergeCell ref="C9:D9"/>
    <mergeCell ref="E9:F9"/>
    <mergeCell ref="C10:D10"/>
    <mergeCell ref="E10:F10"/>
    <mergeCell ref="C12:D12"/>
    <mergeCell ref="C3:G3"/>
    <mergeCell ref="B4:F4"/>
    <mergeCell ref="C5:F5"/>
    <mergeCell ref="C7:D7"/>
    <mergeCell ref="C8:F8"/>
    <mergeCell ref="C35:D35"/>
    <mergeCell ref="C52:F52"/>
    <mergeCell ref="C53:D53"/>
    <mergeCell ref="E53:F53"/>
    <mergeCell ref="C54:F54"/>
    <mergeCell ref="C55:D55"/>
    <mergeCell ref="E55:F55"/>
    <mergeCell ref="C61:D61"/>
    <mergeCell ref="C58:D58"/>
    <mergeCell ref="E58:F58"/>
    <mergeCell ref="C59:D59"/>
    <mergeCell ref="E59:F59"/>
    <mergeCell ref="C13:D13"/>
    <mergeCell ref="C56:D56"/>
    <mergeCell ref="E56:F56"/>
    <mergeCell ref="E28:E29"/>
    <mergeCell ref="C34:D34"/>
  </mergeCells>
  <dataValidations count="1">
    <dataValidation type="whole" allowBlank="1" showInputMessage="1" showErrorMessage="1" sqref="E58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B2:L69"/>
  <sheetViews>
    <sheetView zoomScalePageLayoutView="0" workbookViewId="0" topLeftCell="A1">
      <selection activeCell="G61" sqref="G61:H62"/>
    </sheetView>
  </sheetViews>
  <sheetFormatPr defaultColWidth="9.140625" defaultRowHeight="15"/>
  <cols>
    <col min="1" max="1" width="1.28515625" style="0" customWidth="1"/>
    <col min="2" max="2" width="2.140625" style="0" customWidth="1"/>
    <col min="3" max="3" width="31.28125" style="0" customWidth="1"/>
    <col min="4" max="4" width="39.28125" style="0" customWidth="1"/>
    <col min="5" max="5" width="22.7109375" style="0" customWidth="1"/>
    <col min="6" max="6" width="16.140625" style="0" customWidth="1"/>
    <col min="7" max="7" width="22.00390625" style="0" customWidth="1"/>
    <col min="8" max="8" width="23.00390625" style="0" customWidth="1"/>
    <col min="9" max="9" width="1.57421875" style="0" customWidth="1"/>
    <col min="12" max="12" width="11.57421875" style="0" bestFit="1" customWidth="1"/>
  </cols>
  <sheetData>
    <row r="1" ht="8.25" customHeight="1" thickBot="1"/>
    <row r="2" spans="2:9" ht="15.75" thickBot="1">
      <c r="B2" s="97"/>
      <c r="C2" s="98"/>
      <c r="D2" s="98"/>
      <c r="E2" s="98"/>
      <c r="F2" s="98"/>
      <c r="G2" s="98"/>
      <c r="H2" s="98"/>
      <c r="I2" s="99"/>
    </row>
    <row r="3" spans="2:9" ht="21" thickBot="1">
      <c r="B3" s="100"/>
      <c r="C3" s="349" t="s">
        <v>289</v>
      </c>
      <c r="D3" s="350"/>
      <c r="E3" s="350"/>
      <c r="F3" s="350"/>
      <c r="G3" s="350"/>
      <c r="H3" s="351"/>
      <c r="I3" s="62"/>
    </row>
    <row r="4" spans="2:9" ht="15">
      <c r="B4" s="376"/>
      <c r="C4" s="377"/>
      <c r="D4" s="377"/>
      <c r="E4" s="377"/>
      <c r="F4" s="377"/>
      <c r="G4" s="377"/>
      <c r="H4" s="377"/>
      <c r="I4" s="62"/>
    </row>
    <row r="5" spans="2:9" ht="16.5" thickBot="1">
      <c r="B5" s="63"/>
      <c r="C5" s="378" t="s">
        <v>290</v>
      </c>
      <c r="D5" s="378"/>
      <c r="E5" s="378"/>
      <c r="F5" s="378"/>
      <c r="G5" s="378"/>
      <c r="H5" s="378"/>
      <c r="I5" s="62"/>
    </row>
    <row r="6" spans="2:9" ht="15.75" thickBot="1">
      <c r="B6" s="63"/>
      <c r="C6" s="379" t="s">
        <v>291</v>
      </c>
      <c r="D6" s="379"/>
      <c r="E6" s="379"/>
      <c r="F6" s="380"/>
      <c r="G6" s="262">
        <v>3</v>
      </c>
      <c r="H6" s="64"/>
      <c r="I6" s="62"/>
    </row>
    <row r="7" spans="2:9" ht="15">
      <c r="B7" s="63"/>
      <c r="C7" s="64"/>
      <c r="D7" s="65"/>
      <c r="E7" s="64"/>
      <c r="F7" s="64"/>
      <c r="G7" s="64"/>
      <c r="H7" s="64"/>
      <c r="I7" s="62"/>
    </row>
    <row r="8" spans="2:9" ht="15">
      <c r="B8" s="63"/>
      <c r="C8" s="358" t="s">
        <v>292</v>
      </c>
      <c r="D8" s="358"/>
      <c r="E8" s="66"/>
      <c r="F8" s="66"/>
      <c r="G8" s="66"/>
      <c r="H8" s="66"/>
      <c r="I8" s="62"/>
    </row>
    <row r="9" spans="2:9" ht="15.75" thickBot="1">
      <c r="B9" s="63"/>
      <c r="C9" s="358" t="s">
        <v>293</v>
      </c>
      <c r="D9" s="358"/>
      <c r="E9" s="358"/>
      <c r="F9" s="358"/>
      <c r="G9" s="358"/>
      <c r="H9" s="358"/>
      <c r="I9" s="62"/>
    </row>
    <row r="10" spans="2:9" ht="28.5">
      <c r="B10" s="63"/>
      <c r="C10" s="264" t="s">
        <v>294</v>
      </c>
      <c r="D10" s="265" t="s">
        <v>295</v>
      </c>
      <c r="E10" s="265" t="s">
        <v>296</v>
      </c>
      <c r="F10" s="265" t="s">
        <v>297</v>
      </c>
      <c r="G10" s="265" t="s">
        <v>298</v>
      </c>
      <c r="H10" s="266" t="s">
        <v>299</v>
      </c>
      <c r="I10" s="62"/>
    </row>
    <row r="11" spans="2:9" ht="15">
      <c r="B11" s="63"/>
      <c r="C11" s="263" t="s">
        <v>300</v>
      </c>
      <c r="D11" s="573"/>
      <c r="E11" s="274">
        <v>38430</v>
      </c>
      <c r="F11" s="268">
        <v>41841</v>
      </c>
      <c r="G11" s="272">
        <v>19887</v>
      </c>
      <c r="H11" s="273">
        <f>E11-G11</f>
        <v>18543</v>
      </c>
      <c r="I11" s="62"/>
    </row>
    <row r="12" spans="2:9" ht="15">
      <c r="B12" s="63"/>
      <c r="C12" s="263" t="s">
        <v>301</v>
      </c>
      <c r="D12" s="573"/>
      <c r="E12" s="274">
        <v>23424</v>
      </c>
      <c r="F12" s="268">
        <v>41862</v>
      </c>
      <c r="G12" s="381">
        <v>12834</v>
      </c>
      <c r="H12" s="383">
        <f>(E12+E13)-G12</f>
        <v>21840</v>
      </c>
      <c r="I12" s="62"/>
    </row>
    <row r="13" spans="2:12" ht="34.5" customHeight="1">
      <c r="B13" s="63"/>
      <c r="C13" s="263" t="s">
        <v>302</v>
      </c>
      <c r="D13" s="573"/>
      <c r="E13" s="274">
        <v>11250</v>
      </c>
      <c r="F13" s="268">
        <v>41985</v>
      </c>
      <c r="G13" s="382"/>
      <c r="H13" s="384"/>
      <c r="I13" s="62"/>
      <c r="L13" s="223"/>
    </row>
    <row r="14" spans="2:9" ht="15">
      <c r="B14" s="63"/>
      <c r="C14" s="263" t="s">
        <v>303</v>
      </c>
      <c r="D14" s="573"/>
      <c r="E14" s="274">
        <v>7184</v>
      </c>
      <c r="F14" s="268">
        <v>41820</v>
      </c>
      <c r="G14" s="272">
        <v>7184</v>
      </c>
      <c r="H14" s="273">
        <f aca="true" t="shared" si="0" ref="H14:H44">E14-G14</f>
        <v>0</v>
      </c>
      <c r="I14" s="62"/>
    </row>
    <row r="15" spans="2:9" ht="20.25" customHeight="1">
      <c r="B15" s="63"/>
      <c r="C15" s="263" t="s">
        <v>304</v>
      </c>
      <c r="D15" s="573"/>
      <c r="E15" s="274">
        <v>1500</v>
      </c>
      <c r="F15" s="268">
        <v>41812</v>
      </c>
      <c r="G15" s="272">
        <v>1500</v>
      </c>
      <c r="H15" s="273">
        <f t="shared" si="0"/>
        <v>0</v>
      </c>
      <c r="I15" s="62"/>
    </row>
    <row r="16" spans="2:9" ht="15">
      <c r="B16" s="63"/>
      <c r="C16" s="263" t="s">
        <v>305</v>
      </c>
      <c r="D16" s="573"/>
      <c r="E16" s="274">
        <v>5869.565217391304</v>
      </c>
      <c r="F16" s="268">
        <v>41918</v>
      </c>
      <c r="G16" s="272">
        <v>4254.658385093167</v>
      </c>
      <c r="H16" s="273">
        <f t="shared" si="0"/>
        <v>1614.9068322981366</v>
      </c>
      <c r="I16" s="62"/>
    </row>
    <row r="17" spans="2:9" ht="30">
      <c r="B17" s="63"/>
      <c r="C17" s="263" t="s">
        <v>306</v>
      </c>
      <c r="D17" s="573"/>
      <c r="E17" s="274">
        <v>21250</v>
      </c>
      <c r="F17" s="268">
        <v>41919</v>
      </c>
      <c r="G17" s="272">
        <v>21250</v>
      </c>
      <c r="H17" s="273">
        <f t="shared" si="0"/>
        <v>0</v>
      </c>
      <c r="I17" s="62"/>
    </row>
    <row r="18" spans="2:9" ht="20.25" customHeight="1">
      <c r="B18" s="63"/>
      <c r="C18" s="263" t="s">
        <v>307</v>
      </c>
      <c r="D18" s="573"/>
      <c r="E18" s="274">
        <v>15700</v>
      </c>
      <c r="F18" s="268">
        <v>41918</v>
      </c>
      <c r="G18" s="381">
        <v>12560</v>
      </c>
      <c r="H18" s="383">
        <f>(E18+E19)-G18</f>
        <v>5390</v>
      </c>
      <c r="I18" s="62"/>
    </row>
    <row r="19" spans="2:9" ht="30">
      <c r="B19" s="63"/>
      <c r="C19" s="263" t="s">
        <v>308</v>
      </c>
      <c r="D19" s="573"/>
      <c r="E19" s="274">
        <v>2250</v>
      </c>
      <c r="F19" s="268">
        <v>41731</v>
      </c>
      <c r="G19" s="382"/>
      <c r="H19" s="384"/>
      <c r="I19" s="62"/>
    </row>
    <row r="20" spans="2:9" ht="30">
      <c r="B20" s="63"/>
      <c r="C20" s="263" t="s">
        <v>309</v>
      </c>
      <c r="D20" s="573"/>
      <c r="E20" s="274">
        <v>102000</v>
      </c>
      <c r="F20" s="268">
        <v>41921</v>
      </c>
      <c r="G20" s="381">
        <v>86285</v>
      </c>
      <c r="H20" s="383">
        <f>(E20+E21)-G20</f>
        <v>20245</v>
      </c>
      <c r="I20" s="62"/>
    </row>
    <row r="21" spans="2:9" ht="30">
      <c r="B21" s="63"/>
      <c r="C21" s="263" t="s">
        <v>309</v>
      </c>
      <c r="D21" s="573"/>
      <c r="E21" s="274">
        <v>4530</v>
      </c>
      <c r="F21" s="268">
        <v>41952</v>
      </c>
      <c r="G21" s="382"/>
      <c r="H21" s="384"/>
      <c r="I21" s="62"/>
    </row>
    <row r="22" spans="2:9" ht="21" customHeight="1">
      <c r="B22" s="63"/>
      <c r="C22" s="263" t="s">
        <v>310</v>
      </c>
      <c r="D22" s="573"/>
      <c r="E22" s="274">
        <v>30740</v>
      </c>
      <c r="F22" s="268">
        <v>41918</v>
      </c>
      <c r="G22" s="381">
        <f>'[2]Consultants tracking 2015'!$L$12+'[2]Consultants tracking 2015'!$O$12+'[2]Consultants tracking 2014'!$L$12+'[2]Consultants tracking 2014'!$O$12</f>
        <v>22772.989999999998</v>
      </c>
      <c r="H22" s="383">
        <f>(E22+E23)-G22</f>
        <v>20673.010000000002</v>
      </c>
      <c r="I22" s="62"/>
    </row>
    <row r="23" spans="2:12" ht="30">
      <c r="B23" s="63"/>
      <c r="C23" s="263" t="s">
        <v>311</v>
      </c>
      <c r="D23" s="573"/>
      <c r="E23" s="274">
        <v>12706</v>
      </c>
      <c r="F23" s="268">
        <v>42116</v>
      </c>
      <c r="G23" s="382"/>
      <c r="H23" s="384"/>
      <c r="I23" s="62"/>
      <c r="L23" s="208"/>
    </row>
    <row r="24" spans="2:9" ht="20.25" customHeight="1">
      <c r="B24" s="63"/>
      <c r="C24" s="263" t="s">
        <v>312</v>
      </c>
      <c r="D24" s="573"/>
      <c r="E24" s="274">
        <v>17279</v>
      </c>
      <c r="F24" s="268">
        <v>41950</v>
      </c>
      <c r="G24" s="272">
        <v>17279</v>
      </c>
      <c r="H24" s="273">
        <f t="shared" si="0"/>
        <v>0</v>
      </c>
      <c r="I24" s="62"/>
    </row>
    <row r="25" spans="2:9" ht="18" customHeight="1">
      <c r="B25" s="63"/>
      <c r="C25" s="263" t="s">
        <v>313</v>
      </c>
      <c r="D25" s="573"/>
      <c r="E25" s="274">
        <v>2420</v>
      </c>
      <c r="F25" s="268">
        <v>41950</v>
      </c>
      <c r="G25" s="272">
        <v>2420</v>
      </c>
      <c r="H25" s="273">
        <f t="shared" si="0"/>
        <v>0</v>
      </c>
      <c r="I25" s="62"/>
    </row>
    <row r="26" spans="2:9" ht="17.25" customHeight="1">
      <c r="B26" s="63"/>
      <c r="C26" s="263" t="s">
        <v>314</v>
      </c>
      <c r="D26" s="573"/>
      <c r="E26" s="274">
        <v>2475</v>
      </c>
      <c r="F26" s="268">
        <v>41998</v>
      </c>
      <c r="G26" s="381">
        <f>'[2]Consultants tracking 2015'!$L$13+'[2]Consultants tracking 2015'!$O$13</f>
        <v>399.58</v>
      </c>
      <c r="H26" s="383">
        <f>(E26+E27)-G26</f>
        <v>9500.42</v>
      </c>
      <c r="I26" s="62"/>
    </row>
    <row r="27" spans="2:9" ht="30">
      <c r="B27" s="63"/>
      <c r="C27" s="263" t="s">
        <v>315</v>
      </c>
      <c r="D27" s="573"/>
      <c r="E27" s="274">
        <v>7425</v>
      </c>
      <c r="F27" s="268">
        <v>42087</v>
      </c>
      <c r="G27" s="382"/>
      <c r="H27" s="384"/>
      <c r="I27" s="62"/>
    </row>
    <row r="28" spans="2:9" ht="18.75" customHeight="1">
      <c r="B28" s="63"/>
      <c r="C28" s="263" t="s">
        <v>316</v>
      </c>
      <c r="D28" s="573"/>
      <c r="E28" s="274">
        <v>20000</v>
      </c>
      <c r="F28" s="268">
        <v>42058</v>
      </c>
      <c r="G28" s="272">
        <v>5000</v>
      </c>
      <c r="H28" s="273">
        <f t="shared" si="0"/>
        <v>15000</v>
      </c>
      <c r="I28" s="62"/>
    </row>
    <row r="29" spans="2:9" ht="15">
      <c r="B29" s="63"/>
      <c r="C29" s="263" t="s">
        <v>317</v>
      </c>
      <c r="D29" s="573"/>
      <c r="E29" s="274">
        <v>107600</v>
      </c>
      <c r="F29" s="268">
        <v>42132</v>
      </c>
      <c r="G29" s="272">
        <v>0</v>
      </c>
      <c r="H29" s="273">
        <f t="shared" si="0"/>
        <v>107600</v>
      </c>
      <c r="I29" s="62"/>
    </row>
    <row r="30" spans="2:9" ht="15">
      <c r="B30" s="63"/>
      <c r="C30" s="263" t="s">
        <v>318</v>
      </c>
      <c r="D30" s="573"/>
      <c r="E30" s="274">
        <v>9905.460239248076</v>
      </c>
      <c r="F30" s="268">
        <v>41852</v>
      </c>
      <c r="G30" s="272">
        <v>9905.46</v>
      </c>
      <c r="H30" s="273">
        <f t="shared" si="0"/>
        <v>0.00023924807646835689</v>
      </c>
      <c r="I30" s="62"/>
    </row>
    <row r="31" spans="2:9" ht="15">
      <c r="B31" s="63"/>
      <c r="C31" s="263" t="s">
        <v>318</v>
      </c>
      <c r="D31" s="573"/>
      <c r="E31" s="274">
        <v>22966.050765171505</v>
      </c>
      <c r="F31" s="268">
        <v>42005</v>
      </c>
      <c r="G31" s="274">
        <v>7395.222145998241</v>
      </c>
      <c r="H31" s="273">
        <f t="shared" si="0"/>
        <v>15570.828619173264</v>
      </c>
      <c r="I31" s="62"/>
    </row>
    <row r="32" spans="2:9" ht="15">
      <c r="B32" s="63"/>
      <c r="C32" s="263" t="s">
        <v>318</v>
      </c>
      <c r="D32" s="573"/>
      <c r="E32" s="274">
        <v>29728.91356200528</v>
      </c>
      <c r="F32" s="268">
        <v>42005</v>
      </c>
      <c r="G32" s="274">
        <v>9509.63785400176</v>
      </c>
      <c r="H32" s="273">
        <f t="shared" si="0"/>
        <v>20219.275708003523</v>
      </c>
      <c r="I32" s="62"/>
    </row>
    <row r="33" spans="2:9" ht="15">
      <c r="B33" s="63"/>
      <c r="C33" s="263" t="s">
        <v>319</v>
      </c>
      <c r="D33" s="573"/>
      <c r="E33" s="274">
        <v>6020</v>
      </c>
      <c r="F33" s="268">
        <v>41865</v>
      </c>
      <c r="G33" s="272">
        <v>4214</v>
      </c>
      <c r="H33" s="273">
        <f t="shared" si="0"/>
        <v>1806</v>
      </c>
      <c r="I33" s="62"/>
    </row>
    <row r="34" spans="2:9" ht="61.5" customHeight="1">
      <c r="B34" s="63"/>
      <c r="C34" s="263" t="s">
        <v>320</v>
      </c>
      <c r="D34" s="573"/>
      <c r="E34" s="274">
        <v>396452.21</v>
      </c>
      <c r="F34" s="268">
        <v>41997</v>
      </c>
      <c r="G34" s="272">
        <v>396452.21</v>
      </c>
      <c r="H34" s="273">
        <f t="shared" si="0"/>
        <v>0</v>
      </c>
      <c r="I34" s="62"/>
    </row>
    <row r="35" spans="2:9" ht="61.5" customHeight="1">
      <c r="B35" s="63"/>
      <c r="C35" s="263" t="s">
        <v>321</v>
      </c>
      <c r="D35" s="573"/>
      <c r="E35" s="274">
        <v>162327.58651286602</v>
      </c>
      <c r="F35" s="268">
        <v>42087</v>
      </c>
      <c r="G35" s="272">
        <v>162327.58651286602</v>
      </c>
      <c r="H35" s="273">
        <f t="shared" si="0"/>
        <v>0</v>
      </c>
      <c r="I35" s="62"/>
    </row>
    <row r="36" spans="2:9" ht="47.25" customHeight="1">
      <c r="B36" s="63"/>
      <c r="C36" s="263" t="s">
        <v>322</v>
      </c>
      <c r="D36" s="573"/>
      <c r="E36" s="274">
        <v>145496.4</v>
      </c>
      <c r="F36" s="268">
        <v>42087</v>
      </c>
      <c r="G36" s="272">
        <v>0</v>
      </c>
      <c r="H36" s="273">
        <f t="shared" si="0"/>
        <v>145496.4</v>
      </c>
      <c r="I36" s="62"/>
    </row>
    <row r="37" spans="2:9" ht="15">
      <c r="B37" s="63"/>
      <c r="C37" s="263" t="s">
        <v>323</v>
      </c>
      <c r="D37" s="573"/>
      <c r="E37" s="274">
        <v>18675.96</v>
      </c>
      <c r="F37" s="268">
        <v>41969</v>
      </c>
      <c r="G37" s="274">
        <v>18675.96</v>
      </c>
      <c r="H37" s="273">
        <f t="shared" si="0"/>
        <v>0</v>
      </c>
      <c r="I37" s="62"/>
    </row>
    <row r="38" spans="2:9" ht="15">
      <c r="B38" s="63"/>
      <c r="C38" s="263" t="s">
        <v>324</v>
      </c>
      <c r="D38" s="573"/>
      <c r="E38" s="274">
        <v>8400</v>
      </c>
      <c r="F38" s="268">
        <v>41956</v>
      </c>
      <c r="G38" s="274">
        <v>8400</v>
      </c>
      <c r="H38" s="273">
        <f t="shared" si="0"/>
        <v>0</v>
      </c>
      <c r="I38" s="62"/>
    </row>
    <row r="39" spans="2:9" ht="15">
      <c r="B39" s="63"/>
      <c r="C39" s="263" t="s">
        <v>325</v>
      </c>
      <c r="D39" s="573"/>
      <c r="E39" s="274">
        <v>19665.27</v>
      </c>
      <c r="F39" s="268">
        <v>41828</v>
      </c>
      <c r="G39" s="274">
        <v>19665.27</v>
      </c>
      <c r="H39" s="273">
        <f t="shared" si="0"/>
        <v>0</v>
      </c>
      <c r="I39" s="62"/>
    </row>
    <row r="40" spans="2:9" ht="15">
      <c r="B40" s="63"/>
      <c r="C40" s="263" t="s">
        <v>326</v>
      </c>
      <c r="D40" s="573"/>
      <c r="E40" s="274">
        <v>20868.9015772514</v>
      </c>
      <c r="F40" s="268">
        <v>41852</v>
      </c>
      <c r="G40" s="274">
        <v>20868.9015772514</v>
      </c>
      <c r="H40" s="273">
        <f t="shared" si="0"/>
        <v>0</v>
      </c>
      <c r="I40" s="62"/>
    </row>
    <row r="41" spans="2:9" ht="30">
      <c r="B41" s="63"/>
      <c r="C41" s="263" t="s">
        <v>327</v>
      </c>
      <c r="D41" s="573"/>
      <c r="E41" s="274">
        <v>137525</v>
      </c>
      <c r="F41" s="268">
        <v>41851</v>
      </c>
      <c r="G41" s="274">
        <v>121177.34</v>
      </c>
      <c r="H41" s="273">
        <f t="shared" si="0"/>
        <v>16347.660000000003</v>
      </c>
      <c r="I41" s="62"/>
    </row>
    <row r="42" spans="2:9" ht="15">
      <c r="B42" s="63"/>
      <c r="C42" s="263" t="s">
        <v>328</v>
      </c>
      <c r="D42" s="573"/>
      <c r="E42" s="274">
        <v>59700</v>
      </c>
      <c r="F42" s="268">
        <v>42045</v>
      </c>
      <c r="G42" s="274">
        <v>323.3</v>
      </c>
      <c r="H42" s="273">
        <f t="shared" si="0"/>
        <v>59376.7</v>
      </c>
      <c r="I42" s="62"/>
    </row>
    <row r="43" spans="2:9" ht="34.5" customHeight="1">
      <c r="B43" s="63"/>
      <c r="C43" s="263" t="s">
        <v>329</v>
      </c>
      <c r="D43" s="573"/>
      <c r="E43" s="274">
        <v>149937.44</v>
      </c>
      <c r="F43" s="268">
        <v>41922</v>
      </c>
      <c r="G43" s="274">
        <v>149937.44</v>
      </c>
      <c r="H43" s="273">
        <f t="shared" si="0"/>
        <v>0</v>
      </c>
      <c r="I43" s="62"/>
    </row>
    <row r="44" spans="2:9" ht="32.25" customHeight="1" thickBot="1">
      <c r="B44" s="63"/>
      <c r="C44" s="267" t="s">
        <v>329</v>
      </c>
      <c r="D44" s="574"/>
      <c r="E44" s="275">
        <v>149999.03</v>
      </c>
      <c r="F44" s="269">
        <v>41998</v>
      </c>
      <c r="G44" s="275">
        <v>149999.03</v>
      </c>
      <c r="H44" s="276">
        <f t="shared" si="0"/>
        <v>0</v>
      </c>
      <c r="I44" s="62"/>
    </row>
    <row r="45" spans="2:9" ht="15">
      <c r="B45" s="63"/>
      <c r="C45" s="315"/>
      <c r="D45" s="315"/>
      <c r="E45" s="315"/>
      <c r="F45" s="315"/>
      <c r="G45" s="315"/>
      <c r="H45" s="315"/>
      <c r="I45" s="62"/>
    </row>
    <row r="46" spans="2:9" ht="15">
      <c r="B46" s="63"/>
      <c r="C46" s="358" t="s">
        <v>330</v>
      </c>
      <c r="D46" s="358"/>
      <c r="E46" s="65"/>
      <c r="F46" s="65"/>
      <c r="G46" s="65"/>
      <c r="H46" s="65"/>
      <c r="I46" s="62"/>
    </row>
    <row r="47" spans="2:9" ht="15">
      <c r="B47" s="63"/>
      <c r="C47" s="359" t="s">
        <v>331</v>
      </c>
      <c r="D47" s="359"/>
      <c r="E47" s="359"/>
      <c r="F47" s="308"/>
      <c r="G47" s="308"/>
      <c r="H47" s="308"/>
      <c r="I47" s="62"/>
    </row>
    <row r="48" spans="2:9" ht="42.75" customHeight="1">
      <c r="B48" s="63"/>
      <c r="C48" s="209" t="s">
        <v>332</v>
      </c>
      <c r="D48" s="309" t="s">
        <v>333</v>
      </c>
      <c r="E48" s="309" t="s">
        <v>334</v>
      </c>
      <c r="F48" s="309" t="s">
        <v>335</v>
      </c>
      <c r="G48" s="360" t="s">
        <v>336</v>
      </c>
      <c r="H48" s="360"/>
      <c r="I48" s="157"/>
    </row>
    <row r="49" spans="2:9" ht="22.5" customHeight="1">
      <c r="B49" s="63"/>
      <c r="C49" s="393" t="s">
        <v>337</v>
      </c>
      <c r="D49" s="575"/>
      <c r="E49" s="270">
        <v>15043.007690116776</v>
      </c>
      <c r="F49" s="394">
        <v>18675.96</v>
      </c>
      <c r="G49" s="364" t="s">
        <v>612</v>
      </c>
      <c r="H49" s="365"/>
      <c r="I49" s="356"/>
    </row>
    <row r="50" spans="2:9" ht="22.5" customHeight="1">
      <c r="B50" s="63"/>
      <c r="C50" s="393"/>
      <c r="D50" s="575"/>
      <c r="E50" s="270">
        <v>14794.0757618912</v>
      </c>
      <c r="F50" s="395"/>
      <c r="G50" s="366"/>
      <c r="H50" s="367"/>
      <c r="I50" s="356"/>
    </row>
    <row r="51" spans="2:9" ht="22.5" customHeight="1">
      <c r="B51" s="63"/>
      <c r="C51" s="393"/>
      <c r="D51" s="575"/>
      <c r="E51" s="270">
        <v>17521.50384505839</v>
      </c>
      <c r="F51" s="395"/>
      <c r="G51" s="366"/>
      <c r="H51" s="367"/>
      <c r="I51" s="356"/>
    </row>
    <row r="52" spans="2:9" ht="22.5" customHeight="1">
      <c r="B52" s="63"/>
      <c r="C52" s="393"/>
      <c r="D52" s="575"/>
      <c r="E52" s="270">
        <v>18675.96</v>
      </c>
      <c r="F52" s="396"/>
      <c r="G52" s="368"/>
      <c r="H52" s="369"/>
      <c r="I52" s="356"/>
    </row>
    <row r="53" spans="2:9" ht="137.25" customHeight="1">
      <c r="B53" s="63"/>
      <c r="C53" s="310" t="s">
        <v>338</v>
      </c>
      <c r="D53" s="575"/>
      <c r="E53" s="270">
        <v>8400</v>
      </c>
      <c r="F53" s="270">
        <v>8400</v>
      </c>
      <c r="G53" s="385" t="s">
        <v>339</v>
      </c>
      <c r="H53" s="386"/>
      <c r="I53" s="356"/>
    </row>
    <row r="54" spans="2:9" ht="30.75" customHeight="1">
      <c r="B54" s="63"/>
      <c r="C54" s="387" t="s">
        <v>340</v>
      </c>
      <c r="D54" s="575"/>
      <c r="E54" s="270">
        <v>19665.27</v>
      </c>
      <c r="F54" s="390">
        <v>19665.27</v>
      </c>
      <c r="G54" s="364" t="s">
        <v>341</v>
      </c>
      <c r="H54" s="365"/>
      <c r="I54" s="356"/>
    </row>
    <row r="55" spans="2:9" ht="30.75" customHeight="1">
      <c r="B55" s="63"/>
      <c r="C55" s="388"/>
      <c r="D55" s="575"/>
      <c r="E55" s="270">
        <v>17601.51</v>
      </c>
      <c r="F55" s="391"/>
      <c r="G55" s="366"/>
      <c r="H55" s="367"/>
      <c r="I55" s="356"/>
    </row>
    <row r="56" spans="2:9" ht="30.75" customHeight="1">
      <c r="B56" s="63"/>
      <c r="C56" s="388"/>
      <c r="D56" s="575"/>
      <c r="E56" s="270">
        <v>29030</v>
      </c>
      <c r="F56" s="391"/>
      <c r="G56" s="366"/>
      <c r="H56" s="367"/>
      <c r="I56" s="356"/>
    </row>
    <row r="57" spans="2:9" ht="30.75" customHeight="1">
      <c r="B57" s="63"/>
      <c r="C57" s="389"/>
      <c r="D57" s="575"/>
      <c r="E57" s="270">
        <v>26660</v>
      </c>
      <c r="F57" s="392"/>
      <c r="G57" s="368"/>
      <c r="H57" s="369"/>
      <c r="I57" s="356"/>
    </row>
    <row r="58" spans="2:9" ht="25.5" customHeight="1">
      <c r="B58" s="63"/>
      <c r="C58" s="370" t="s">
        <v>342</v>
      </c>
      <c r="D58" s="575"/>
      <c r="E58" s="270">
        <v>20868.9015772514</v>
      </c>
      <c r="F58" s="361">
        <v>20868.9015772514</v>
      </c>
      <c r="G58" s="364" t="s">
        <v>343</v>
      </c>
      <c r="H58" s="365"/>
      <c r="I58" s="356"/>
    </row>
    <row r="59" spans="2:9" ht="25.5" customHeight="1">
      <c r="B59" s="63"/>
      <c r="C59" s="374"/>
      <c r="D59" s="575"/>
      <c r="E59" s="270">
        <v>25140.48278591215</v>
      </c>
      <c r="F59" s="362"/>
      <c r="G59" s="366"/>
      <c r="H59" s="367"/>
      <c r="I59" s="356"/>
    </row>
    <row r="60" spans="2:9" ht="25.5" customHeight="1">
      <c r="B60" s="63"/>
      <c r="C60" s="371"/>
      <c r="D60" s="575"/>
      <c r="E60" s="270">
        <v>35896.8850698174</v>
      </c>
      <c r="F60" s="363"/>
      <c r="G60" s="368"/>
      <c r="H60" s="369"/>
      <c r="I60" s="356"/>
    </row>
    <row r="61" spans="2:9" ht="93" customHeight="1">
      <c r="B61" s="63"/>
      <c r="C61" s="370" t="s">
        <v>344</v>
      </c>
      <c r="D61" s="575"/>
      <c r="E61" s="270">
        <v>396452.21</v>
      </c>
      <c r="F61" s="270">
        <v>396452.21</v>
      </c>
      <c r="G61" s="364" t="s">
        <v>613</v>
      </c>
      <c r="H61" s="365"/>
      <c r="I61" s="356"/>
    </row>
    <row r="62" spans="2:9" ht="93" customHeight="1">
      <c r="B62" s="63"/>
      <c r="C62" s="371"/>
      <c r="D62" s="575"/>
      <c r="E62" s="270">
        <v>216123.66</v>
      </c>
      <c r="F62" s="271"/>
      <c r="G62" s="368"/>
      <c r="H62" s="369"/>
      <c r="I62" s="356"/>
    </row>
    <row r="63" spans="2:9" ht="48.75" customHeight="1">
      <c r="B63" s="63"/>
      <c r="C63" s="370" t="s">
        <v>345</v>
      </c>
      <c r="D63" s="575"/>
      <c r="E63" s="270">
        <v>201124.88</v>
      </c>
      <c r="F63" s="372">
        <v>201124.88</v>
      </c>
      <c r="G63" s="364" t="s">
        <v>346</v>
      </c>
      <c r="H63" s="365"/>
      <c r="I63" s="356"/>
    </row>
    <row r="64" spans="2:9" ht="48.75" customHeight="1">
      <c r="B64" s="63"/>
      <c r="C64" s="374"/>
      <c r="D64" s="575"/>
      <c r="E64" s="270">
        <v>234084.9</v>
      </c>
      <c r="F64" s="373"/>
      <c r="G64" s="366"/>
      <c r="H64" s="367"/>
      <c r="I64" s="356"/>
    </row>
    <row r="65" spans="2:9" ht="48.75" customHeight="1">
      <c r="B65" s="63"/>
      <c r="C65" s="374"/>
      <c r="D65" s="575"/>
      <c r="E65" s="270">
        <v>168295.05</v>
      </c>
      <c r="F65" s="270">
        <v>168295.05</v>
      </c>
      <c r="G65" s="366"/>
      <c r="H65" s="367"/>
      <c r="I65" s="356"/>
    </row>
    <row r="66" spans="2:9" ht="48.75" customHeight="1">
      <c r="B66" s="63"/>
      <c r="C66" s="374"/>
      <c r="D66" s="575"/>
      <c r="E66" s="270">
        <v>147550.82</v>
      </c>
      <c r="F66" s="372">
        <v>145496.4</v>
      </c>
      <c r="G66" s="366"/>
      <c r="H66" s="367"/>
      <c r="I66" s="356"/>
    </row>
    <row r="67" spans="2:9" ht="48.75" customHeight="1">
      <c r="B67" s="63"/>
      <c r="C67" s="374"/>
      <c r="D67" s="575"/>
      <c r="E67" s="270">
        <v>242553.38</v>
      </c>
      <c r="F67" s="375"/>
      <c r="G67" s="366"/>
      <c r="H67" s="367"/>
      <c r="I67" s="356"/>
    </row>
    <row r="68" spans="2:9" ht="48.75" customHeight="1">
      <c r="B68" s="63"/>
      <c r="C68" s="371"/>
      <c r="D68" s="575"/>
      <c r="E68" s="270">
        <v>145496.4</v>
      </c>
      <c r="F68" s="373"/>
      <c r="G68" s="368"/>
      <c r="H68" s="369"/>
      <c r="I68" s="356"/>
    </row>
    <row r="69" spans="2:9" s="6" customFormat="1" ht="15.75" customHeight="1" thickBot="1">
      <c r="B69" s="70"/>
      <c r="C69" s="357"/>
      <c r="D69" s="357"/>
      <c r="E69" s="357"/>
      <c r="F69" s="307"/>
      <c r="G69" s="307"/>
      <c r="H69" s="307"/>
      <c r="I69" s="72"/>
    </row>
  </sheetData>
  <sheetProtection/>
  <mergeCells count="39">
    <mergeCell ref="G49:H52"/>
    <mergeCell ref="G53:H53"/>
    <mergeCell ref="C54:C57"/>
    <mergeCell ref="F54:F57"/>
    <mergeCell ref="G54:H57"/>
    <mergeCell ref="G22:G23"/>
    <mergeCell ref="H22:H23"/>
    <mergeCell ref="G26:G27"/>
    <mergeCell ref="H26:H27"/>
    <mergeCell ref="C49:C52"/>
    <mergeCell ref="F49:F52"/>
    <mergeCell ref="G12:G13"/>
    <mergeCell ref="H12:H13"/>
    <mergeCell ref="G18:G19"/>
    <mergeCell ref="H18:H19"/>
    <mergeCell ref="G20:G21"/>
    <mergeCell ref="H20:H21"/>
    <mergeCell ref="C9:H9"/>
    <mergeCell ref="C3:H3"/>
    <mergeCell ref="B4:H4"/>
    <mergeCell ref="C5:H5"/>
    <mergeCell ref="C6:F6"/>
    <mergeCell ref="C8:D8"/>
    <mergeCell ref="C61:C62"/>
    <mergeCell ref="F63:F64"/>
    <mergeCell ref="C58:C60"/>
    <mergeCell ref="F66:F68"/>
    <mergeCell ref="G63:H68"/>
    <mergeCell ref="C63:C68"/>
    <mergeCell ref="I61:I68"/>
    <mergeCell ref="C69:E69"/>
    <mergeCell ref="C46:D46"/>
    <mergeCell ref="C47:E47"/>
    <mergeCell ref="I49:I57"/>
    <mergeCell ref="I58:I60"/>
    <mergeCell ref="G48:H48"/>
    <mergeCell ref="F58:F60"/>
    <mergeCell ref="G58:H60"/>
    <mergeCell ref="G61:H6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I56"/>
  <sheetViews>
    <sheetView zoomScale="106" zoomScaleNormal="106" zoomScalePageLayoutView="0" workbookViewId="0" topLeftCell="A24">
      <selection activeCell="C24" sqref="C24"/>
    </sheetView>
  </sheetViews>
  <sheetFormatPr defaultColWidth="9.140625" defaultRowHeight="15"/>
  <cols>
    <col min="1" max="2" width="1.8515625" style="0" customWidth="1"/>
    <col min="3" max="3" width="40.140625" style="0" customWidth="1"/>
    <col min="4" max="4" width="17.7109375" style="0" customWidth="1"/>
    <col min="5" max="5" width="22.8515625" style="0" customWidth="1"/>
    <col min="6" max="6" width="32.00390625" style="0" customWidth="1"/>
    <col min="7" max="7" width="2.00390625" style="0" customWidth="1"/>
    <col min="8" max="8" width="19.8515625" style="0" customWidth="1"/>
    <col min="9" max="9" width="79.421875" style="233" customWidth="1"/>
  </cols>
  <sheetData>
    <row r="1" ht="15.75" thickBot="1"/>
    <row r="2" spans="2:7" ht="15.75" thickBot="1">
      <c r="B2" s="97"/>
      <c r="C2" s="98"/>
      <c r="D2" s="98"/>
      <c r="E2" s="98"/>
      <c r="F2" s="98"/>
      <c r="G2" s="99"/>
    </row>
    <row r="3" spans="2:9" ht="21" thickBot="1">
      <c r="B3" s="100"/>
      <c r="C3" s="349" t="s">
        <v>347</v>
      </c>
      <c r="D3" s="350"/>
      <c r="E3" s="350"/>
      <c r="F3" s="351"/>
      <c r="G3" s="62"/>
      <c r="I3" s="235"/>
    </row>
    <row r="4" spans="2:7" ht="15">
      <c r="B4" s="376"/>
      <c r="C4" s="377"/>
      <c r="D4" s="377"/>
      <c r="E4" s="377"/>
      <c r="F4" s="377"/>
      <c r="G4" s="62"/>
    </row>
    <row r="5" spans="2:7" ht="15">
      <c r="B5" s="63"/>
      <c r="C5" s="358" t="s">
        <v>348</v>
      </c>
      <c r="D5" s="358"/>
      <c r="E5" s="66"/>
      <c r="F5" s="65"/>
      <c r="G5" s="62"/>
    </row>
    <row r="6" spans="2:7" ht="15.75" thickBot="1">
      <c r="B6" s="63"/>
      <c r="C6" s="404" t="s">
        <v>349</v>
      </c>
      <c r="D6" s="404"/>
      <c r="E6" s="404"/>
      <c r="F6" s="404"/>
      <c r="G6" s="62"/>
    </row>
    <row r="7" spans="2:7" ht="15">
      <c r="B7" s="63"/>
      <c r="C7" s="191" t="s">
        <v>350</v>
      </c>
      <c r="D7" s="192" t="s">
        <v>351</v>
      </c>
      <c r="E7" s="405" t="s">
        <v>352</v>
      </c>
      <c r="F7" s="406"/>
      <c r="G7" s="62"/>
    </row>
    <row r="8" spans="2:8" ht="107.25" customHeight="1">
      <c r="B8" s="63"/>
      <c r="C8" s="167" t="s">
        <v>353</v>
      </c>
      <c r="D8" s="193" t="s">
        <v>354</v>
      </c>
      <c r="E8" s="400" t="s">
        <v>355</v>
      </c>
      <c r="F8" s="400"/>
      <c r="G8" s="62"/>
      <c r="H8" s="279"/>
    </row>
    <row r="9" spans="2:8" ht="90" customHeight="1">
      <c r="B9" s="63"/>
      <c r="C9" s="194" t="s">
        <v>356</v>
      </c>
      <c r="D9" s="193" t="s">
        <v>357</v>
      </c>
      <c r="E9" s="407" t="s">
        <v>358</v>
      </c>
      <c r="F9" s="407"/>
      <c r="G9" s="62"/>
      <c r="H9" s="278"/>
    </row>
    <row r="10" spans="2:8" ht="163.5" customHeight="1">
      <c r="B10" s="63"/>
      <c r="C10" s="194" t="s">
        <v>359</v>
      </c>
      <c r="D10" s="195" t="s">
        <v>354</v>
      </c>
      <c r="E10" s="408" t="s">
        <v>360</v>
      </c>
      <c r="F10" s="408"/>
      <c r="G10" s="62"/>
      <c r="H10" s="279"/>
    </row>
    <row r="11" spans="2:8" ht="113.25" customHeight="1">
      <c r="B11" s="63"/>
      <c r="C11" s="196" t="s">
        <v>361</v>
      </c>
      <c r="D11" s="195" t="s">
        <v>354</v>
      </c>
      <c r="E11" s="408" t="s">
        <v>362</v>
      </c>
      <c r="F11" s="408"/>
      <c r="G11" s="62"/>
      <c r="H11" s="279"/>
    </row>
    <row r="12" spans="2:7" ht="130.5" customHeight="1">
      <c r="B12" s="63"/>
      <c r="C12" s="212" t="s">
        <v>363</v>
      </c>
      <c r="D12" s="213" t="s">
        <v>364</v>
      </c>
      <c r="E12" s="409" t="s">
        <v>365</v>
      </c>
      <c r="F12" s="409"/>
      <c r="G12" s="62"/>
    </row>
    <row r="13" spans="2:7" ht="60" customHeight="1">
      <c r="B13" s="63"/>
      <c r="C13" s="196" t="s">
        <v>366</v>
      </c>
      <c r="D13" s="195" t="s">
        <v>364</v>
      </c>
      <c r="E13" s="410" t="s">
        <v>367</v>
      </c>
      <c r="F13" s="410"/>
      <c r="G13" s="62"/>
    </row>
    <row r="14" spans="2:7" ht="48.75" customHeight="1">
      <c r="B14" s="63"/>
      <c r="C14" s="196" t="s">
        <v>368</v>
      </c>
      <c r="D14" s="195" t="s">
        <v>364</v>
      </c>
      <c r="E14" s="408" t="s">
        <v>369</v>
      </c>
      <c r="F14" s="408"/>
      <c r="G14" s="62"/>
    </row>
    <row r="15" spans="2:7" ht="15.75" thickBot="1">
      <c r="B15" s="63"/>
      <c r="C15" s="70"/>
      <c r="D15" s="71"/>
      <c r="E15" s="71"/>
      <c r="F15" s="72"/>
      <c r="G15" s="62"/>
    </row>
    <row r="16" spans="2:7" ht="15">
      <c r="B16" s="63"/>
      <c r="C16" s="413" t="s">
        <v>370</v>
      </c>
      <c r="D16" s="413"/>
      <c r="E16" s="413"/>
      <c r="F16" s="413"/>
      <c r="G16" s="62"/>
    </row>
    <row r="17" spans="2:7" ht="15.75" thickBot="1">
      <c r="B17" s="63"/>
      <c r="C17" s="414" t="s">
        <v>371</v>
      </c>
      <c r="D17" s="414"/>
      <c r="E17" s="414"/>
      <c r="F17" s="414"/>
      <c r="G17" s="62"/>
    </row>
    <row r="18" spans="2:7" ht="15.75" thickBot="1">
      <c r="B18" s="63"/>
      <c r="C18" s="31" t="s">
        <v>350</v>
      </c>
      <c r="D18" s="32" t="s">
        <v>351</v>
      </c>
      <c r="E18" s="415" t="s">
        <v>352</v>
      </c>
      <c r="F18" s="416"/>
      <c r="G18" s="62"/>
    </row>
    <row r="19" spans="2:7" ht="81" customHeight="1">
      <c r="B19" s="63"/>
      <c r="C19" s="229" t="s">
        <v>372</v>
      </c>
      <c r="D19" s="230" t="s">
        <v>354</v>
      </c>
      <c r="E19" s="398" t="s">
        <v>373</v>
      </c>
      <c r="F19" s="399"/>
      <c r="G19" s="62"/>
    </row>
    <row r="20" spans="2:7" ht="63.75" customHeight="1">
      <c r="B20" s="63"/>
      <c r="C20" s="214" t="s">
        <v>374</v>
      </c>
      <c r="D20" s="215" t="s">
        <v>354</v>
      </c>
      <c r="E20" s="411" t="s">
        <v>375</v>
      </c>
      <c r="F20" s="412"/>
      <c r="G20" s="62"/>
    </row>
    <row r="21" spans="2:7" ht="75.75" customHeight="1">
      <c r="B21" s="63"/>
      <c r="C21" s="214" t="s">
        <v>376</v>
      </c>
      <c r="D21" s="193" t="s">
        <v>357</v>
      </c>
      <c r="E21" s="398" t="s">
        <v>377</v>
      </c>
      <c r="F21" s="422"/>
      <c r="G21" s="62"/>
    </row>
    <row r="22" spans="2:7" ht="63.75" customHeight="1">
      <c r="B22" s="63"/>
      <c r="C22" s="214" t="s">
        <v>378</v>
      </c>
      <c r="D22" s="193" t="s">
        <v>357</v>
      </c>
      <c r="E22" s="398" t="s">
        <v>379</v>
      </c>
      <c r="F22" s="422"/>
      <c r="G22" s="62"/>
    </row>
    <row r="23" spans="2:7" ht="207.75" customHeight="1">
      <c r="B23" s="63"/>
      <c r="C23" s="214" t="s">
        <v>380</v>
      </c>
      <c r="D23" s="215" t="s">
        <v>354</v>
      </c>
      <c r="E23" s="398" t="s">
        <v>381</v>
      </c>
      <c r="F23" s="399"/>
      <c r="G23" s="62"/>
    </row>
    <row r="24" spans="2:7" ht="129" customHeight="1">
      <c r="B24" s="63"/>
      <c r="C24" s="305" t="s">
        <v>382</v>
      </c>
      <c r="D24" s="236" t="s">
        <v>354</v>
      </c>
      <c r="E24" s="398" t="s">
        <v>383</v>
      </c>
      <c r="F24" s="399"/>
      <c r="G24" s="62"/>
    </row>
    <row r="25" spans="2:7" ht="15">
      <c r="B25" s="63"/>
      <c r="C25" s="65"/>
      <c r="D25" s="65"/>
      <c r="E25" s="65"/>
      <c r="F25" s="65"/>
      <c r="G25" s="62"/>
    </row>
    <row r="26" spans="2:7" ht="15">
      <c r="B26" s="63"/>
      <c r="C26" s="65"/>
      <c r="D26" s="65"/>
      <c r="E26" s="65"/>
      <c r="F26" s="65"/>
      <c r="G26" s="62"/>
    </row>
    <row r="27" spans="2:7" ht="31.5" customHeight="1">
      <c r="B27" s="63"/>
      <c r="C27" s="418" t="s">
        <v>384</v>
      </c>
      <c r="D27" s="418"/>
      <c r="E27" s="418"/>
      <c r="F27" s="418"/>
      <c r="G27" s="62"/>
    </row>
    <row r="28" spans="2:7" ht="15.75" thickBot="1">
      <c r="B28" s="63"/>
      <c r="C28" s="404" t="s">
        <v>385</v>
      </c>
      <c r="D28" s="404"/>
      <c r="E28" s="419"/>
      <c r="F28" s="419"/>
      <c r="G28" s="62"/>
    </row>
    <row r="29" spans="2:7" ht="99.75" customHeight="1" thickBot="1">
      <c r="B29" s="63"/>
      <c r="C29" s="401" t="s">
        <v>386</v>
      </c>
      <c r="D29" s="402"/>
      <c r="E29" s="402"/>
      <c r="F29" s="403"/>
      <c r="G29" s="62"/>
    </row>
    <row r="30" spans="2:7" ht="15">
      <c r="B30" s="63"/>
      <c r="C30" s="65"/>
      <c r="D30" s="65"/>
      <c r="E30" s="65"/>
      <c r="F30" s="65"/>
      <c r="G30" s="62"/>
    </row>
    <row r="31" spans="2:7" ht="15">
      <c r="B31" s="63"/>
      <c r="C31" s="65"/>
      <c r="D31" s="65"/>
      <c r="E31" s="65"/>
      <c r="F31" s="65"/>
      <c r="G31" s="62"/>
    </row>
    <row r="32" spans="2:7" ht="15">
      <c r="B32" s="63"/>
      <c r="C32" s="65"/>
      <c r="D32" s="65"/>
      <c r="E32" s="65"/>
      <c r="F32" s="65"/>
      <c r="G32" s="62"/>
    </row>
    <row r="33" spans="2:7" ht="15.75" thickBot="1">
      <c r="B33" s="67"/>
      <c r="C33" s="68"/>
      <c r="D33" s="68"/>
      <c r="E33" s="68"/>
      <c r="F33" s="68"/>
      <c r="G33" s="69"/>
    </row>
    <row r="34" spans="2:7" ht="15">
      <c r="B34" s="314"/>
      <c r="C34" s="314"/>
      <c r="D34" s="314"/>
      <c r="E34" s="314"/>
      <c r="F34" s="314"/>
      <c r="G34" s="314"/>
    </row>
    <row r="35" spans="2:7" ht="15">
      <c r="B35" s="314"/>
      <c r="C35" s="314"/>
      <c r="D35" s="314"/>
      <c r="E35" s="314"/>
      <c r="F35" s="314"/>
      <c r="G35" s="314"/>
    </row>
    <row r="36" spans="2:7" ht="15">
      <c r="B36" s="314"/>
      <c r="C36" s="314"/>
      <c r="D36" s="314"/>
      <c r="E36" s="314"/>
      <c r="F36" s="314"/>
      <c r="G36" s="314"/>
    </row>
    <row r="37" spans="2:7" ht="15">
      <c r="B37" s="314"/>
      <c r="C37" s="314"/>
      <c r="D37" s="314"/>
      <c r="E37" s="314"/>
      <c r="F37" s="314"/>
      <c r="G37" s="314"/>
    </row>
    <row r="38" spans="2:7" ht="15">
      <c r="B38" s="314"/>
      <c r="C38" s="314"/>
      <c r="D38" s="314"/>
      <c r="E38" s="314"/>
      <c r="F38" s="314"/>
      <c r="G38" s="314"/>
    </row>
    <row r="39" spans="2:7" ht="15">
      <c r="B39" s="314"/>
      <c r="C39" s="314"/>
      <c r="D39" s="314"/>
      <c r="E39" s="314"/>
      <c r="F39" s="314"/>
      <c r="G39" s="314"/>
    </row>
    <row r="40" spans="2:7" ht="15">
      <c r="B40" s="314"/>
      <c r="C40" s="397"/>
      <c r="D40" s="397"/>
      <c r="E40" s="311"/>
      <c r="F40" s="314"/>
      <c r="G40" s="314"/>
    </row>
    <row r="41" spans="2:7" ht="15">
      <c r="B41" s="314"/>
      <c r="C41" s="397"/>
      <c r="D41" s="397"/>
      <c r="E41" s="311"/>
      <c r="F41" s="314"/>
      <c r="G41" s="314"/>
    </row>
    <row r="42" spans="2:7" ht="15">
      <c r="B42" s="314"/>
      <c r="C42" s="421"/>
      <c r="D42" s="421"/>
      <c r="E42" s="421"/>
      <c r="F42" s="421"/>
      <c r="G42" s="314"/>
    </row>
    <row r="43" spans="2:7" ht="15">
      <c r="B43" s="314"/>
      <c r="C43" s="417"/>
      <c r="D43" s="417"/>
      <c r="E43" s="420"/>
      <c r="F43" s="420"/>
      <c r="G43" s="314"/>
    </row>
    <row r="44" spans="2:7" ht="15">
      <c r="B44" s="314"/>
      <c r="C44" s="417"/>
      <c r="D44" s="417"/>
      <c r="E44" s="423"/>
      <c r="F44" s="423"/>
      <c r="G44" s="314"/>
    </row>
    <row r="45" spans="2:7" ht="15">
      <c r="B45" s="314"/>
      <c r="C45" s="314"/>
      <c r="D45" s="314"/>
      <c r="E45" s="314"/>
      <c r="F45" s="314"/>
      <c r="G45" s="314"/>
    </row>
    <row r="46" spans="2:7" ht="15">
      <c r="B46" s="314"/>
      <c r="C46" s="397"/>
      <c r="D46" s="397"/>
      <c r="E46" s="311"/>
      <c r="F46" s="314"/>
      <c r="G46" s="314"/>
    </row>
    <row r="47" spans="2:7" ht="15">
      <c r="B47" s="314"/>
      <c r="C47" s="397"/>
      <c r="D47" s="397"/>
      <c r="E47" s="424"/>
      <c r="F47" s="424"/>
      <c r="G47" s="314"/>
    </row>
    <row r="48" spans="2:7" ht="15">
      <c r="B48" s="314"/>
      <c r="C48" s="311"/>
      <c r="D48" s="311"/>
      <c r="E48" s="311"/>
      <c r="F48" s="311"/>
      <c r="G48" s="314"/>
    </row>
    <row r="49" spans="2:7" ht="15">
      <c r="B49" s="314"/>
      <c r="C49" s="417"/>
      <c r="D49" s="417"/>
      <c r="E49" s="420"/>
      <c r="F49" s="420"/>
      <c r="G49" s="314"/>
    </row>
    <row r="50" spans="2:7" ht="15">
      <c r="B50" s="314"/>
      <c r="C50" s="417"/>
      <c r="D50" s="417"/>
      <c r="E50" s="423"/>
      <c r="F50" s="423"/>
      <c r="G50" s="314"/>
    </row>
    <row r="51" spans="2:7" ht="15">
      <c r="B51" s="314"/>
      <c r="C51" s="314"/>
      <c r="D51" s="314"/>
      <c r="E51" s="314"/>
      <c r="F51" s="314"/>
      <c r="G51" s="314"/>
    </row>
    <row r="52" spans="2:7" ht="15">
      <c r="B52" s="314"/>
      <c r="C52" s="397"/>
      <c r="D52" s="397"/>
      <c r="E52" s="314"/>
      <c r="F52" s="314"/>
      <c r="G52" s="314"/>
    </row>
    <row r="53" spans="2:7" ht="15">
      <c r="B53" s="314"/>
      <c r="C53" s="397"/>
      <c r="D53" s="397"/>
      <c r="E53" s="423"/>
      <c r="F53" s="423"/>
      <c r="G53" s="314"/>
    </row>
    <row r="54" spans="2:7" ht="15">
      <c r="B54" s="314"/>
      <c r="C54" s="417"/>
      <c r="D54" s="417"/>
      <c r="E54" s="423"/>
      <c r="F54" s="423"/>
      <c r="G54" s="314"/>
    </row>
    <row r="55" spans="2:7" ht="15">
      <c r="B55" s="314"/>
      <c r="C55" s="7"/>
      <c r="D55" s="314"/>
      <c r="E55" s="7"/>
      <c r="F55" s="314"/>
      <c r="G55" s="314"/>
    </row>
    <row r="56" spans="2:7" ht="15">
      <c r="B56" s="314"/>
      <c r="C56" s="7"/>
      <c r="D56" s="7"/>
      <c r="E56" s="7"/>
      <c r="F56" s="7"/>
      <c r="G56" s="8"/>
    </row>
  </sheetData>
  <sheetProtection/>
  <mergeCells count="44">
    <mergeCell ref="C49:D49"/>
    <mergeCell ref="E49:F49"/>
    <mergeCell ref="C54:D54"/>
    <mergeCell ref="E54:F54"/>
    <mergeCell ref="C50:D50"/>
    <mergeCell ref="E50:F50"/>
    <mergeCell ref="E44:F44"/>
    <mergeCell ref="C46:D46"/>
    <mergeCell ref="C53:D53"/>
    <mergeCell ref="E53:F53"/>
    <mergeCell ref="C47:D47"/>
    <mergeCell ref="E47:F47"/>
    <mergeCell ref="C41:D41"/>
    <mergeCell ref="C42:F42"/>
    <mergeCell ref="C43:D43"/>
    <mergeCell ref="E19:F19"/>
    <mergeCell ref="E21:F21"/>
    <mergeCell ref="E22:F22"/>
    <mergeCell ref="E20:F20"/>
    <mergeCell ref="C16:F16"/>
    <mergeCell ref="C17:F17"/>
    <mergeCell ref="E18:F18"/>
    <mergeCell ref="C44:D44"/>
    <mergeCell ref="C27:F27"/>
    <mergeCell ref="E28:F28"/>
    <mergeCell ref="C28:D28"/>
    <mergeCell ref="E43:F43"/>
    <mergeCell ref="C40:D40"/>
    <mergeCell ref="E9:F9"/>
    <mergeCell ref="E10:F10"/>
    <mergeCell ref="E11:F11"/>
    <mergeCell ref="E12:F12"/>
    <mergeCell ref="E13:F13"/>
    <mergeCell ref="E14:F14"/>
    <mergeCell ref="C3:F3"/>
    <mergeCell ref="C52:D52"/>
    <mergeCell ref="E23:F23"/>
    <mergeCell ref="E24:F24"/>
    <mergeCell ref="E8:F8"/>
    <mergeCell ref="C29:F29"/>
    <mergeCell ref="B4:F4"/>
    <mergeCell ref="C5:D5"/>
    <mergeCell ref="C6:F6"/>
    <mergeCell ref="E7:F7"/>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27"/>
  <sheetViews>
    <sheetView zoomScale="85" zoomScaleNormal="85" zoomScalePageLayoutView="0" workbookViewId="0" topLeftCell="A1">
      <selection activeCell="G9" sqref="G9"/>
    </sheetView>
  </sheetViews>
  <sheetFormatPr defaultColWidth="9.140625" defaultRowHeight="15"/>
  <cols>
    <col min="1" max="1" width="8.57421875" style="18" customWidth="1"/>
    <col min="2" max="2" width="20.00390625" style="18" customWidth="1"/>
    <col min="3" max="3" width="22.57421875" style="17" customWidth="1"/>
    <col min="4" max="4" width="4.28125" style="18" customWidth="1"/>
    <col min="5" max="5" width="23.7109375" style="18" customWidth="1"/>
    <col min="6" max="6" width="28.8515625" style="18" customWidth="1"/>
    <col min="7" max="7" width="101.140625" style="18" customWidth="1"/>
    <col min="8" max="8" width="7.140625" style="18" customWidth="1"/>
    <col min="9" max="9" width="13.8515625" style="18" customWidth="1"/>
    <col min="10" max="10" width="2.7109375" style="18" customWidth="1"/>
    <col min="11" max="11" width="2.00390625" style="18" customWidth="1"/>
    <col min="12" max="12" width="40.7109375" style="18" customWidth="1"/>
    <col min="13" max="16384" width="9.140625" style="18" customWidth="1"/>
  </cols>
  <sheetData>
    <row r="1" spans="1:52" ht="15.75" thickBot="1">
      <c r="A1" s="45"/>
      <c r="B1" s="46"/>
      <c r="C1" s="47"/>
      <c r="D1" s="47"/>
      <c r="E1" s="47"/>
      <c r="F1" s="47"/>
      <c r="G1" s="242"/>
      <c r="H1" s="242"/>
      <c r="I1" s="48"/>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42" ht="45.75" customHeight="1" thickBot="1">
      <c r="A2" s="126"/>
      <c r="B2" s="349" t="s">
        <v>387</v>
      </c>
      <c r="C2" s="350"/>
      <c r="D2" s="350"/>
      <c r="E2" s="350"/>
      <c r="F2" s="350"/>
      <c r="G2" s="350"/>
      <c r="H2" s="351"/>
      <c r="I2" s="102"/>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2" ht="15" customHeight="1">
      <c r="A3" s="49"/>
      <c r="B3" s="446" t="s">
        <v>388</v>
      </c>
      <c r="C3" s="446"/>
      <c r="D3" s="446"/>
      <c r="E3" s="446"/>
      <c r="F3" s="446"/>
      <c r="G3" s="446"/>
      <c r="H3" s="446"/>
      <c r="I3" s="50"/>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ht="15" customHeight="1">
      <c r="A4" s="49"/>
      <c r="B4" s="322"/>
      <c r="C4" s="322"/>
      <c r="D4" s="322"/>
      <c r="E4" s="322"/>
      <c r="F4" s="322"/>
      <c r="G4" s="322"/>
      <c r="H4" s="322"/>
      <c r="I4" s="50"/>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1:42" ht="10.5" customHeight="1" hidden="1">
      <c r="A5" s="49"/>
      <c r="B5" s="51"/>
      <c r="C5" s="52"/>
      <c r="D5" s="52"/>
      <c r="E5" s="52"/>
      <c r="F5" s="52"/>
      <c r="G5" s="243"/>
      <c r="H5" s="243"/>
      <c r="I5" s="50"/>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row>
    <row r="6" spans="1:42" ht="30.75" customHeight="1" thickBot="1">
      <c r="A6" s="49"/>
      <c r="B6" s="51"/>
      <c r="C6" s="447" t="s">
        <v>389</v>
      </c>
      <c r="D6" s="447"/>
      <c r="E6" s="447" t="s">
        <v>390</v>
      </c>
      <c r="F6" s="447"/>
      <c r="G6" s="121" t="s">
        <v>391</v>
      </c>
      <c r="H6" s="121" t="s">
        <v>392</v>
      </c>
      <c r="I6" s="50"/>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row>
    <row r="7" spans="1:42" ht="357" customHeight="1" thickBot="1">
      <c r="A7" s="54"/>
      <c r="B7" s="120" t="s">
        <v>393</v>
      </c>
      <c r="C7" s="439" t="s">
        <v>394</v>
      </c>
      <c r="D7" s="448"/>
      <c r="E7" s="425" t="s">
        <v>395</v>
      </c>
      <c r="F7" s="449"/>
      <c r="G7" s="284" t="s">
        <v>396</v>
      </c>
      <c r="H7" s="168" t="s">
        <v>30</v>
      </c>
      <c r="I7" s="55"/>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s="17" customFormat="1" ht="234" customHeight="1" thickBot="1">
      <c r="A8" s="54"/>
      <c r="B8" s="120"/>
      <c r="C8" s="439" t="s">
        <v>397</v>
      </c>
      <c r="D8" s="440"/>
      <c r="E8" s="441" t="s">
        <v>398</v>
      </c>
      <c r="F8" s="442"/>
      <c r="G8" s="281" t="s">
        <v>399</v>
      </c>
      <c r="H8" s="168" t="s">
        <v>30</v>
      </c>
      <c r="I8" s="280"/>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row>
    <row r="9" spans="1:42" s="17" customFormat="1" ht="381.75" customHeight="1" thickBot="1">
      <c r="A9" s="54"/>
      <c r="B9" s="120"/>
      <c r="C9" s="443" t="s">
        <v>400</v>
      </c>
      <c r="D9" s="444"/>
      <c r="E9" s="425" t="s">
        <v>401</v>
      </c>
      <c r="F9" s="426"/>
      <c r="G9" s="285" t="s">
        <v>402</v>
      </c>
      <c r="H9" s="168" t="s">
        <v>30</v>
      </c>
      <c r="I9" s="280" t="s">
        <v>403</v>
      </c>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row>
    <row r="10" spans="1:42" s="17" customFormat="1" ht="45.75" customHeight="1" thickBot="1">
      <c r="A10" s="54"/>
      <c r="B10" s="306"/>
      <c r="C10" s="56"/>
      <c r="D10" s="56"/>
      <c r="E10" s="56"/>
      <c r="F10" s="56"/>
      <c r="G10" s="122" t="s">
        <v>404</v>
      </c>
      <c r="H10" s="124" t="s">
        <v>30</v>
      </c>
      <c r="I10" s="55"/>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row>
    <row r="11" spans="1:42" s="17" customFormat="1" ht="47.25" customHeight="1">
      <c r="A11" s="54"/>
      <c r="B11" s="306"/>
      <c r="C11" s="56"/>
      <c r="D11" s="56"/>
      <c r="E11" s="56"/>
      <c r="F11" s="56"/>
      <c r="G11" s="123"/>
      <c r="H11" s="51"/>
      <c r="I11" s="55"/>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row>
    <row r="12" spans="1:42" s="17" customFormat="1" ht="21" customHeight="1" thickBot="1">
      <c r="A12" s="54"/>
      <c r="B12" s="306"/>
      <c r="C12" s="445" t="s">
        <v>405</v>
      </c>
      <c r="D12" s="445"/>
      <c r="E12" s="445"/>
      <c r="F12" s="445"/>
      <c r="G12" s="445"/>
      <c r="H12" s="445"/>
      <c r="I12" s="55"/>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row>
    <row r="13" spans="1:42" s="17" customFormat="1" ht="27.75" customHeight="1" thickBot="1">
      <c r="A13" s="54"/>
      <c r="B13" s="306"/>
      <c r="C13" s="94" t="s">
        <v>89</v>
      </c>
      <c r="D13" s="450" t="s">
        <v>406</v>
      </c>
      <c r="E13" s="451"/>
      <c r="F13" s="451"/>
      <c r="G13" s="452"/>
      <c r="H13" s="56"/>
      <c r="I13" s="55"/>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row>
    <row r="14" spans="1:42" s="17" customFormat="1" ht="25.5" customHeight="1" thickBot="1">
      <c r="A14" s="54"/>
      <c r="B14" s="306"/>
      <c r="C14" s="94" t="s">
        <v>92</v>
      </c>
      <c r="D14" s="453" t="s">
        <v>407</v>
      </c>
      <c r="E14" s="454"/>
      <c r="F14" s="454"/>
      <c r="G14" s="455"/>
      <c r="H14" s="56"/>
      <c r="I14" s="55"/>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1:42" s="17" customFormat="1" ht="40.5" customHeight="1">
      <c r="A15" s="54"/>
      <c r="B15" s="306"/>
      <c r="C15" s="56"/>
      <c r="D15" s="56"/>
      <c r="E15" s="56"/>
      <c r="F15" s="56"/>
      <c r="G15" s="56"/>
      <c r="H15" s="56"/>
      <c r="I15" s="55"/>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row>
    <row r="16" spans="1:42" s="17" customFormat="1" ht="29.25" customHeight="1" thickBot="1">
      <c r="A16" s="54"/>
      <c r="B16" s="359" t="s">
        <v>408</v>
      </c>
      <c r="C16" s="359"/>
      <c r="D16" s="359"/>
      <c r="E16" s="359"/>
      <c r="F16" s="359"/>
      <c r="G16" s="359"/>
      <c r="H16" s="243"/>
      <c r="I16" s="55"/>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row>
    <row r="17" spans="1:42" s="17" customFormat="1" ht="73.5" customHeight="1">
      <c r="A17" s="54"/>
      <c r="B17" s="308"/>
      <c r="C17" s="458" t="s">
        <v>409</v>
      </c>
      <c r="D17" s="459"/>
      <c r="E17" s="459"/>
      <c r="F17" s="459"/>
      <c r="G17" s="459"/>
      <c r="H17" s="460"/>
      <c r="I17" s="55"/>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1:42" s="17" customFormat="1" ht="18" customHeight="1">
      <c r="A18" s="54"/>
      <c r="B18" s="308"/>
      <c r="C18" s="461"/>
      <c r="D18" s="462"/>
      <c r="E18" s="462"/>
      <c r="F18" s="462"/>
      <c r="G18" s="462"/>
      <c r="H18" s="463"/>
      <c r="I18" s="55"/>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1:42" s="17" customFormat="1" ht="81" customHeight="1" thickBot="1">
      <c r="A19" s="54"/>
      <c r="B19" s="308"/>
      <c r="C19" s="464"/>
      <c r="D19" s="465"/>
      <c r="E19" s="465"/>
      <c r="F19" s="465"/>
      <c r="G19" s="465"/>
      <c r="H19" s="466"/>
      <c r="I19" s="55"/>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1:42" s="17" customFormat="1" ht="11.25" customHeight="1">
      <c r="A20" s="54"/>
      <c r="B20" s="308"/>
      <c r="C20" s="308"/>
      <c r="D20" s="308"/>
      <c r="E20" s="308"/>
      <c r="F20" s="308"/>
      <c r="G20" s="243"/>
      <c r="H20" s="243"/>
      <c r="I20" s="55"/>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row>
    <row r="21" spans="1:42" s="17" customFormat="1" ht="52.5" customHeight="1" thickBot="1">
      <c r="A21" s="54"/>
      <c r="B21" s="57"/>
      <c r="C21" s="447" t="s">
        <v>389</v>
      </c>
      <c r="D21" s="447"/>
      <c r="E21" s="447" t="s">
        <v>390</v>
      </c>
      <c r="F21" s="447"/>
      <c r="G21" s="121" t="s">
        <v>391</v>
      </c>
      <c r="H21" s="121" t="s">
        <v>392</v>
      </c>
      <c r="I21" s="55"/>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1:42" s="17" customFormat="1" ht="409.5" customHeight="1" thickBot="1">
      <c r="A22" s="54"/>
      <c r="B22" s="120" t="s">
        <v>410</v>
      </c>
      <c r="C22" s="439" t="s">
        <v>394</v>
      </c>
      <c r="D22" s="448"/>
      <c r="E22" s="425" t="s">
        <v>411</v>
      </c>
      <c r="F22" s="449"/>
      <c r="G22" s="297" t="s">
        <v>412</v>
      </c>
      <c r="H22" s="168" t="s">
        <v>30</v>
      </c>
      <c r="I22" s="55"/>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row>
    <row r="23" spans="1:42" s="17" customFormat="1" ht="390" customHeight="1" thickBot="1">
      <c r="A23" s="54"/>
      <c r="B23" s="120"/>
      <c r="C23" s="439" t="s">
        <v>397</v>
      </c>
      <c r="D23" s="440"/>
      <c r="E23" s="476" t="s">
        <v>413</v>
      </c>
      <c r="F23" s="477"/>
      <c r="G23" s="298" t="s">
        <v>414</v>
      </c>
      <c r="H23" s="168" t="s">
        <v>30</v>
      </c>
      <c r="I23" s="55"/>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spans="1:42" s="17" customFormat="1" ht="171" customHeight="1" thickBot="1">
      <c r="A24" s="54"/>
      <c r="B24" s="120"/>
      <c r="C24" s="443" t="s">
        <v>400</v>
      </c>
      <c r="D24" s="444"/>
      <c r="E24" s="425" t="s">
        <v>415</v>
      </c>
      <c r="F24" s="449"/>
      <c r="G24" s="299" t="s">
        <v>416</v>
      </c>
      <c r="H24" s="168" t="s">
        <v>30</v>
      </c>
      <c r="I24" s="55"/>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row>
    <row r="25" spans="1:42" s="17" customFormat="1" ht="18.75" customHeight="1" thickBot="1">
      <c r="A25" s="54"/>
      <c r="B25" s="51"/>
      <c r="C25" s="51"/>
      <c r="D25" s="51"/>
      <c r="E25" s="51"/>
      <c r="F25" s="51"/>
      <c r="G25" s="300" t="s">
        <v>404</v>
      </c>
      <c r="H25" s="301" t="s">
        <v>30</v>
      </c>
      <c r="I25" s="55"/>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2:52" ht="39.75" customHeight="1">
      <c r="B26" s="51"/>
      <c r="C26" s="244"/>
      <c r="D26" s="318"/>
      <c r="E26" s="318"/>
      <c r="F26" s="199"/>
      <c r="G26" s="199"/>
      <c r="H26" s="199"/>
      <c r="I26" s="200"/>
      <c r="J26" s="51"/>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1:42" s="17" customFormat="1" ht="18.75" customHeight="1" thickBot="1">
      <c r="A27" s="54"/>
      <c r="B27" s="51"/>
      <c r="C27" s="197" t="s">
        <v>405</v>
      </c>
      <c r="D27" s="245"/>
      <c r="E27" s="51"/>
      <c r="F27" s="51"/>
      <c r="G27" s="123"/>
      <c r="H27" s="51"/>
      <c r="I27" s="55"/>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1:42" s="17" customFormat="1" ht="36" customHeight="1" thickBot="1">
      <c r="A28" s="54"/>
      <c r="B28" s="51"/>
      <c r="C28" s="94" t="s">
        <v>89</v>
      </c>
      <c r="D28" s="475" t="s">
        <v>417</v>
      </c>
      <c r="E28" s="468"/>
      <c r="F28" s="468"/>
      <c r="G28" s="469"/>
      <c r="H28" s="51"/>
      <c r="I28" s="55"/>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1:42" s="17" customFormat="1" ht="30.75" customHeight="1" thickBot="1">
      <c r="A29" s="54"/>
      <c r="B29" s="51"/>
      <c r="C29" s="94" t="s">
        <v>92</v>
      </c>
      <c r="D29" s="467" t="s">
        <v>418</v>
      </c>
      <c r="E29" s="468"/>
      <c r="F29" s="468"/>
      <c r="G29" s="469"/>
      <c r="H29" s="51"/>
      <c r="I29" s="55"/>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1:42" s="17" customFormat="1" ht="73.5" customHeight="1" thickBot="1">
      <c r="A30" s="54"/>
      <c r="B30" s="308"/>
      <c r="C30" s="317" t="s">
        <v>389</v>
      </c>
      <c r="D30" s="317"/>
      <c r="E30" s="317" t="s">
        <v>390</v>
      </c>
      <c r="F30" s="317"/>
      <c r="G30" s="121" t="s">
        <v>391</v>
      </c>
      <c r="H30" s="121" t="s">
        <v>392</v>
      </c>
      <c r="I30" s="55"/>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row>
    <row r="31" spans="1:42" s="17" customFormat="1" ht="147.75" customHeight="1" thickBot="1">
      <c r="A31" s="54"/>
      <c r="B31" s="120" t="s">
        <v>419</v>
      </c>
      <c r="C31" s="470" t="s">
        <v>394</v>
      </c>
      <c r="D31" s="471"/>
      <c r="E31" s="425" t="s">
        <v>395</v>
      </c>
      <c r="F31" s="449"/>
      <c r="G31" s="316" t="s">
        <v>420</v>
      </c>
      <c r="H31" s="283" t="s">
        <v>30</v>
      </c>
      <c r="I31" s="55"/>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s="17" customFormat="1" ht="160.5" customHeight="1" thickBot="1">
      <c r="A32" s="54"/>
      <c r="B32" s="120"/>
      <c r="C32" s="470" t="s">
        <v>397</v>
      </c>
      <c r="D32" s="472"/>
      <c r="E32" s="441" t="s">
        <v>398</v>
      </c>
      <c r="F32" s="442"/>
      <c r="G32" s="206" t="s">
        <v>421</v>
      </c>
      <c r="H32" s="283" t="s">
        <v>30</v>
      </c>
      <c r="I32" s="55"/>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row>
    <row r="33" spans="1:42" s="17" customFormat="1" ht="118.5" customHeight="1" thickBot="1">
      <c r="A33" s="54"/>
      <c r="B33" s="120"/>
      <c r="C33" s="473" t="s">
        <v>400</v>
      </c>
      <c r="D33" s="474"/>
      <c r="E33" s="425" t="s">
        <v>401</v>
      </c>
      <c r="F33" s="426"/>
      <c r="G33" s="202" t="s">
        <v>422</v>
      </c>
      <c r="H33" s="283" t="s">
        <v>30</v>
      </c>
      <c r="I33" s="55"/>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row>
    <row r="34" spans="1:42" s="17" customFormat="1" ht="18" customHeight="1" thickBot="1">
      <c r="A34" s="54"/>
      <c r="B34" s="51"/>
      <c r="C34" s="51"/>
      <c r="D34" s="51"/>
      <c r="E34" s="51"/>
      <c r="F34" s="51"/>
      <c r="G34" s="122" t="s">
        <v>404</v>
      </c>
      <c r="H34" s="283" t="s">
        <v>30</v>
      </c>
      <c r="I34" s="55"/>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row>
    <row r="35" spans="1:42" s="17" customFormat="1" ht="31.5" customHeight="1" thickBot="1">
      <c r="A35" s="54"/>
      <c r="B35" s="51"/>
      <c r="C35" s="197" t="s">
        <v>405</v>
      </c>
      <c r="D35" s="245"/>
      <c r="E35" s="51"/>
      <c r="F35" s="51"/>
      <c r="G35" s="123"/>
      <c r="H35" s="51"/>
      <c r="I35" s="55"/>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1:42" s="17" customFormat="1" ht="15.75" thickBot="1">
      <c r="A36" s="54"/>
      <c r="B36" s="51"/>
      <c r="C36" s="94" t="s">
        <v>89</v>
      </c>
      <c r="D36" s="427" t="s">
        <v>423</v>
      </c>
      <c r="E36" s="428"/>
      <c r="F36" s="428"/>
      <c r="G36" s="429"/>
      <c r="H36" s="51"/>
      <c r="I36" s="55"/>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row>
    <row r="37" spans="1:42" ht="15.75" customHeight="1" thickBot="1">
      <c r="A37" s="54"/>
      <c r="B37" s="51"/>
      <c r="C37" s="94" t="s">
        <v>92</v>
      </c>
      <c r="D37" s="456" t="s">
        <v>424</v>
      </c>
      <c r="E37" s="428"/>
      <c r="F37" s="428"/>
      <c r="G37" s="429"/>
      <c r="H37" s="51"/>
      <c r="I37" s="55"/>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ht="61.5" customHeight="1" thickBot="1">
      <c r="A38" s="54"/>
      <c r="B38" s="51"/>
      <c r="C38" s="94"/>
      <c r="D38" s="51"/>
      <c r="E38" s="51"/>
      <c r="F38" s="51"/>
      <c r="G38" s="51"/>
      <c r="H38" s="51"/>
      <c r="I38" s="55"/>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s="17" customFormat="1" ht="288" customHeight="1" thickBot="1">
      <c r="A39" s="54"/>
      <c r="B39" s="244"/>
      <c r="C39" s="457" t="s">
        <v>425</v>
      </c>
      <c r="D39" s="457"/>
      <c r="E39" s="401" t="s">
        <v>426</v>
      </c>
      <c r="F39" s="402"/>
      <c r="G39" s="402"/>
      <c r="H39" s="403"/>
      <c r="I39" s="55"/>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1:42" s="17" customFormat="1" ht="39.75" customHeight="1">
      <c r="A40" s="54"/>
      <c r="B40" s="198"/>
      <c r="C40" s="198"/>
      <c r="D40" s="198"/>
      <c r="E40" s="198"/>
      <c r="F40" s="198"/>
      <c r="G40" s="243"/>
      <c r="H40" s="243"/>
      <c r="I40" s="55"/>
      <c r="J40" s="27"/>
      <c r="K40" s="27"/>
      <c r="L40" s="293"/>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1:42" s="17" customFormat="1" ht="27" customHeight="1" thickBot="1">
      <c r="A41" s="54"/>
      <c r="B41" s="51"/>
      <c r="C41" s="52"/>
      <c r="D41" s="52"/>
      <c r="E41" s="52"/>
      <c r="F41" s="93" t="s">
        <v>427</v>
      </c>
      <c r="G41" s="243"/>
      <c r="H41" s="243"/>
      <c r="I41" s="55"/>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1:42" s="17" customFormat="1" ht="51" customHeight="1">
      <c r="A42" s="54"/>
      <c r="B42" s="51"/>
      <c r="C42" s="52"/>
      <c r="D42" s="52"/>
      <c r="E42" s="28" t="s">
        <v>428</v>
      </c>
      <c r="F42" s="433" t="s">
        <v>429</v>
      </c>
      <c r="G42" s="434"/>
      <c r="H42" s="435"/>
      <c r="I42" s="55"/>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1:42" s="17" customFormat="1" ht="45" customHeight="1">
      <c r="A43" s="54"/>
      <c r="B43" s="51"/>
      <c r="C43" s="52"/>
      <c r="D43" s="52"/>
      <c r="E43" s="29" t="s">
        <v>430</v>
      </c>
      <c r="F43" s="436" t="s">
        <v>431</v>
      </c>
      <c r="G43" s="437"/>
      <c r="H43" s="438"/>
      <c r="I43" s="55"/>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row r="44" spans="1:42" s="17" customFormat="1" ht="42" customHeight="1">
      <c r="A44" s="54"/>
      <c r="B44" s="51"/>
      <c r="C44" s="52"/>
      <c r="D44" s="52"/>
      <c r="E44" s="29" t="s">
        <v>432</v>
      </c>
      <c r="F44" s="436" t="s">
        <v>433</v>
      </c>
      <c r="G44" s="437"/>
      <c r="H44" s="438"/>
      <c r="I44" s="55"/>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row>
    <row r="45" spans="1:42" s="17" customFormat="1" ht="42" customHeight="1">
      <c r="A45" s="54"/>
      <c r="B45" s="51"/>
      <c r="C45" s="52"/>
      <c r="D45" s="52"/>
      <c r="E45" s="29" t="s">
        <v>434</v>
      </c>
      <c r="F45" s="436" t="s">
        <v>435</v>
      </c>
      <c r="G45" s="437"/>
      <c r="H45" s="438"/>
      <c r="I45" s="55"/>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row>
    <row r="46" spans="1:42" s="17" customFormat="1" ht="44.25" customHeight="1">
      <c r="A46" s="49"/>
      <c r="B46" s="51"/>
      <c r="C46" s="52"/>
      <c r="D46" s="52"/>
      <c r="E46" s="29" t="s">
        <v>436</v>
      </c>
      <c r="F46" s="436" t="s">
        <v>437</v>
      </c>
      <c r="G46" s="437"/>
      <c r="H46" s="438"/>
      <c r="I46" s="50"/>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row>
    <row r="47" spans="1:42" s="17" customFormat="1" ht="73.5" customHeight="1" thickBot="1">
      <c r="A47" s="49"/>
      <c r="B47" s="51"/>
      <c r="C47" s="52"/>
      <c r="D47" s="52"/>
      <c r="E47" s="30" t="s">
        <v>438</v>
      </c>
      <c r="F47" s="430" t="s">
        <v>439</v>
      </c>
      <c r="G47" s="431"/>
      <c r="H47" s="432"/>
      <c r="I47" s="50"/>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row>
    <row r="48" spans="1:42" s="17" customFormat="1" ht="150.75" customHeight="1" thickBot="1">
      <c r="A48" s="58"/>
      <c r="B48" s="59"/>
      <c r="C48" s="60"/>
      <c r="D48" s="60"/>
      <c r="E48" s="60"/>
      <c r="F48" s="60"/>
      <c r="G48" s="246"/>
      <c r="H48" s="246"/>
      <c r="I48" s="61"/>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row>
    <row r="49" spans="2:42" s="17" customFormat="1" ht="129.75" customHeight="1">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row>
    <row r="50" spans="2:42" s="17" customFormat="1" ht="73.5" customHeight="1">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row>
    <row r="51" spans="2:42" s="17" customFormat="1" ht="39.75" customHeight="1">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row>
    <row r="52" spans="2:42" s="17" customFormat="1" ht="140.25" customHeight="1">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row>
    <row r="53" spans="2:42" s="17" customFormat="1" ht="78" customHeight="1">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row>
    <row r="54" spans="2:42" s="17" customFormat="1" ht="82.5" customHeight="1">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row>
    <row r="55" spans="2:42" s="17" customFormat="1" ht="82.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row>
    <row r="56" spans="2:42" s="17" customFormat="1" ht="90" customHeight="1">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row>
    <row r="57" spans="2:42" s="17" customFormat="1" ht="30.75" customHeight="1">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row>
    <row r="58" spans="2:42" s="17" customFormat="1" ht="117.75" customHeight="1">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row>
    <row r="59" spans="2:42" s="17" customFormat="1" ht="105" customHeight="1">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row>
    <row r="60" spans="2:42" s="17" customFormat="1" ht="18"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row>
    <row r="61" spans="2:42" s="17" customFormat="1" ht="0.75" customHeight="1">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row>
    <row r="62" spans="2:42" s="17" customFormat="1" ht="2.25" customHeight="1">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row>
    <row r="63" spans="2:42" s="17" customFormat="1" ht="78" customHeight="1">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row>
    <row r="64" spans="2:42" s="17" customFormat="1" ht="54.75" customHeight="1">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row>
    <row r="65" spans="2:42" s="17" customFormat="1" ht="58.5" customHeight="1">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row>
    <row r="66" spans="2:42" ht="60"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row>
    <row r="67" spans="2:42" ht="54"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row>
    <row r="68" spans="2:42" ht="61.5"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row>
    <row r="69" spans="1:34" ht="1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row>
    <row r="70" spans="3:44" ht="49.5" customHeight="1">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row>
    <row r="71" spans="3:44" ht="49.5" customHeight="1">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row>
    <row r="72" spans="3:44" ht="49.5"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row>
    <row r="73" spans="3:44" ht="49.5" customHeight="1">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row>
    <row r="74" spans="3:44" ht="49.5"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row>
    <row r="75" spans="3:44" ht="49.5" customHeight="1">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row>
    <row r="76" spans="3:44" ht="1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row>
    <row r="77" spans="3:44" ht="1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row>
    <row r="78" spans="3:44" ht="1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row>
    <row r="79" spans="1:52" ht="15">
      <c r="A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ht="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11" ht="15">
      <c r="A83" s="27"/>
      <c r="B83" s="27"/>
      <c r="C83" s="27"/>
      <c r="D83" s="27"/>
      <c r="E83" s="27"/>
      <c r="F83" s="27"/>
      <c r="G83" s="27"/>
      <c r="H83" s="27"/>
      <c r="I83" s="27"/>
      <c r="J83" s="27"/>
      <c r="K83" s="27"/>
    </row>
    <row r="84" spans="1:11" ht="15">
      <c r="A84" s="27"/>
      <c r="B84" s="27"/>
      <c r="C84" s="27"/>
      <c r="D84" s="27"/>
      <c r="E84" s="27"/>
      <c r="F84" s="27"/>
      <c r="G84" s="27"/>
      <c r="H84" s="27"/>
      <c r="I84" s="27"/>
      <c r="J84" s="27"/>
      <c r="K84" s="27"/>
    </row>
    <row r="85" spans="1:11" ht="15">
      <c r="A85" s="27"/>
      <c r="B85" s="27"/>
      <c r="C85" s="27"/>
      <c r="D85" s="27"/>
      <c r="E85" s="27"/>
      <c r="F85" s="27"/>
      <c r="G85" s="27"/>
      <c r="H85" s="27"/>
      <c r="I85" s="27"/>
      <c r="J85" s="27"/>
      <c r="K85" s="27"/>
    </row>
    <row r="86" spans="1:11" ht="15">
      <c r="A86" s="27"/>
      <c r="B86" s="27"/>
      <c r="C86" s="27"/>
      <c r="D86" s="27"/>
      <c r="E86" s="27"/>
      <c r="F86" s="27"/>
      <c r="G86" s="27"/>
      <c r="H86" s="27"/>
      <c r="I86" s="27"/>
      <c r="J86" s="27"/>
      <c r="K86" s="27"/>
    </row>
    <row r="87" spans="1:11" ht="15">
      <c r="A87" s="27"/>
      <c r="B87" s="27"/>
      <c r="C87" s="27"/>
      <c r="D87" s="27"/>
      <c r="E87" s="27"/>
      <c r="F87" s="27"/>
      <c r="G87" s="27"/>
      <c r="H87" s="27"/>
      <c r="I87" s="27"/>
      <c r="J87" s="27"/>
      <c r="K87" s="27"/>
    </row>
    <row r="88" spans="1:11" ht="15">
      <c r="A88" s="27"/>
      <c r="B88" s="27"/>
      <c r="C88" s="27"/>
      <c r="D88" s="27"/>
      <c r="E88" s="27"/>
      <c r="F88" s="27"/>
      <c r="G88" s="27"/>
      <c r="H88" s="27"/>
      <c r="I88" s="27"/>
      <c r="J88" s="27"/>
      <c r="K88" s="27"/>
    </row>
    <row r="89" spans="1:11" ht="15">
      <c r="A89" s="27"/>
      <c r="B89" s="27"/>
      <c r="C89" s="27"/>
      <c r="D89" s="27"/>
      <c r="E89" s="27"/>
      <c r="F89" s="27"/>
      <c r="G89" s="27"/>
      <c r="H89" s="27"/>
      <c r="I89" s="27"/>
      <c r="J89" s="27"/>
      <c r="K89" s="27"/>
    </row>
    <row r="90" spans="1:11" ht="15">
      <c r="A90" s="27"/>
      <c r="B90" s="27"/>
      <c r="C90" s="27"/>
      <c r="D90" s="27"/>
      <c r="E90" s="27"/>
      <c r="F90" s="27"/>
      <c r="G90" s="27"/>
      <c r="H90" s="27"/>
      <c r="I90" s="27"/>
      <c r="J90" s="27"/>
      <c r="K90" s="27"/>
    </row>
    <row r="91" spans="1:11" ht="15">
      <c r="A91" s="27"/>
      <c r="B91" s="27"/>
      <c r="C91" s="27"/>
      <c r="D91" s="27"/>
      <c r="E91" s="27"/>
      <c r="F91" s="27"/>
      <c r="G91" s="27"/>
      <c r="H91" s="27"/>
      <c r="I91" s="27"/>
      <c r="J91" s="27"/>
      <c r="K91" s="27"/>
    </row>
    <row r="92" spans="1:11" ht="15">
      <c r="A92" s="27"/>
      <c r="B92" s="27"/>
      <c r="C92" s="27"/>
      <c r="D92" s="27"/>
      <c r="E92" s="27"/>
      <c r="F92" s="27"/>
      <c r="G92" s="27"/>
      <c r="H92" s="27"/>
      <c r="I92" s="27"/>
      <c r="J92" s="27"/>
      <c r="K92" s="27"/>
    </row>
    <row r="93" spans="1:11" ht="15">
      <c r="A93" s="27"/>
      <c r="B93" s="27"/>
      <c r="C93" s="27"/>
      <c r="D93" s="27"/>
      <c r="E93" s="27"/>
      <c r="F93" s="27"/>
      <c r="G93" s="27"/>
      <c r="H93" s="27"/>
      <c r="I93" s="27"/>
      <c r="J93" s="27"/>
      <c r="K93" s="27"/>
    </row>
    <row r="94" spans="1:11" ht="15">
      <c r="A94" s="27"/>
      <c r="B94" s="27"/>
      <c r="C94" s="27"/>
      <c r="D94" s="27"/>
      <c r="E94" s="27"/>
      <c r="F94" s="27"/>
      <c r="G94" s="27"/>
      <c r="H94" s="27"/>
      <c r="I94" s="27"/>
      <c r="J94" s="27"/>
      <c r="K94" s="27"/>
    </row>
    <row r="95" spans="1:11" ht="15">
      <c r="A95" s="27"/>
      <c r="B95" s="27"/>
      <c r="C95" s="27"/>
      <c r="D95" s="27"/>
      <c r="E95" s="27"/>
      <c r="F95" s="27"/>
      <c r="G95" s="27"/>
      <c r="H95" s="27"/>
      <c r="I95" s="27"/>
      <c r="J95" s="27"/>
      <c r="K95" s="27"/>
    </row>
    <row r="96" spans="1:11" ht="15">
      <c r="A96" s="27"/>
      <c r="B96" s="27"/>
      <c r="C96" s="27"/>
      <c r="D96" s="27"/>
      <c r="E96" s="27"/>
      <c r="F96" s="27"/>
      <c r="G96" s="27"/>
      <c r="H96" s="27"/>
      <c r="I96" s="27"/>
      <c r="J96" s="27"/>
      <c r="K96" s="27"/>
    </row>
    <row r="97" spans="1:11" ht="15">
      <c r="A97" s="27"/>
      <c r="B97" s="27"/>
      <c r="C97" s="27"/>
      <c r="D97" s="27"/>
      <c r="E97" s="27"/>
      <c r="F97" s="27"/>
      <c r="G97" s="27"/>
      <c r="H97" s="27"/>
      <c r="I97" s="27"/>
      <c r="J97" s="27"/>
      <c r="K97" s="27"/>
    </row>
    <row r="98" spans="1:11" ht="15">
      <c r="A98" s="27"/>
      <c r="B98" s="27"/>
      <c r="C98" s="27"/>
      <c r="D98" s="27"/>
      <c r="E98" s="27"/>
      <c r="F98" s="27"/>
      <c r="G98" s="27"/>
      <c r="H98" s="27"/>
      <c r="I98" s="27"/>
      <c r="J98" s="27"/>
      <c r="K98" s="27"/>
    </row>
    <row r="99" spans="1:11" ht="15">
      <c r="A99" s="27"/>
      <c r="B99" s="27"/>
      <c r="C99" s="27"/>
      <c r="D99" s="27"/>
      <c r="E99" s="27"/>
      <c r="F99" s="27"/>
      <c r="G99" s="27"/>
      <c r="H99" s="27"/>
      <c r="I99" s="27"/>
      <c r="J99" s="27"/>
      <c r="K99" s="27"/>
    </row>
    <row r="100" spans="1:11" ht="15">
      <c r="A100" s="27"/>
      <c r="B100" s="27"/>
      <c r="C100" s="27"/>
      <c r="D100" s="27"/>
      <c r="E100" s="27"/>
      <c r="F100" s="27"/>
      <c r="G100" s="27"/>
      <c r="H100" s="27"/>
      <c r="I100" s="27"/>
      <c r="J100" s="27"/>
      <c r="K100" s="27"/>
    </row>
    <row r="101" spans="1:11" ht="15">
      <c r="A101" s="27"/>
      <c r="B101" s="27"/>
      <c r="C101" s="27"/>
      <c r="D101" s="27"/>
      <c r="E101" s="27"/>
      <c r="F101" s="27"/>
      <c r="G101" s="27"/>
      <c r="H101" s="27"/>
      <c r="I101" s="27"/>
      <c r="J101" s="27"/>
      <c r="K101" s="27"/>
    </row>
    <row r="102" spans="1:11" ht="15">
      <c r="A102" s="27"/>
      <c r="B102" s="27"/>
      <c r="C102" s="27"/>
      <c r="H102" s="27"/>
      <c r="I102" s="27"/>
      <c r="J102" s="27"/>
      <c r="K102" s="27"/>
    </row>
    <row r="103" spans="1:11" ht="15">
      <c r="A103" s="27"/>
      <c r="B103" s="27"/>
      <c r="C103" s="27"/>
      <c r="H103" s="27"/>
      <c r="I103" s="27"/>
      <c r="J103" s="27"/>
      <c r="K103" s="27"/>
    </row>
    <row r="104" spans="1:11" ht="15">
      <c r="A104" s="27"/>
      <c r="B104" s="27"/>
      <c r="C104" s="27"/>
      <c r="H104" s="27"/>
      <c r="I104" s="27"/>
      <c r="J104" s="27"/>
      <c r="K104" s="27"/>
    </row>
    <row r="105" spans="1:11" ht="15">
      <c r="A105" s="27"/>
      <c r="B105" s="27"/>
      <c r="C105" s="27"/>
      <c r="H105" s="27"/>
      <c r="I105" s="27"/>
      <c r="J105" s="27"/>
      <c r="K105" s="27"/>
    </row>
    <row r="106" spans="1:11" ht="15">
      <c r="A106" s="27"/>
      <c r="B106" s="27"/>
      <c r="C106" s="27"/>
      <c r="H106" s="27"/>
      <c r="I106" s="27"/>
      <c r="J106" s="27"/>
      <c r="K106" s="27"/>
    </row>
    <row r="107" spans="1:11" ht="15">
      <c r="A107" s="27"/>
      <c r="B107" s="27"/>
      <c r="C107" s="27"/>
      <c r="H107" s="27"/>
      <c r="I107" s="27"/>
      <c r="J107" s="27"/>
      <c r="K107" s="27"/>
    </row>
    <row r="108" spans="1:11" ht="15">
      <c r="A108" s="27"/>
      <c r="B108" s="27"/>
      <c r="C108" s="27"/>
      <c r="H108" s="27"/>
      <c r="I108" s="27"/>
      <c r="J108" s="27"/>
      <c r="K108" s="27"/>
    </row>
    <row r="109" spans="1:11" ht="15">
      <c r="A109" s="27"/>
      <c r="B109" s="27"/>
      <c r="C109" s="27"/>
      <c r="H109" s="27"/>
      <c r="I109" s="27"/>
      <c r="J109" s="27"/>
      <c r="K109" s="27"/>
    </row>
    <row r="110" spans="1:11" ht="15">
      <c r="A110" s="27"/>
      <c r="B110" s="27"/>
      <c r="C110" s="27"/>
      <c r="H110" s="27"/>
      <c r="I110" s="27"/>
      <c r="J110" s="27"/>
      <c r="K110" s="27"/>
    </row>
    <row r="111" spans="1:11" ht="15">
      <c r="A111" s="27"/>
      <c r="B111" s="27"/>
      <c r="C111" s="27"/>
      <c r="I111" s="27"/>
      <c r="J111" s="27"/>
      <c r="K111" s="27"/>
    </row>
    <row r="112" spans="1:11" ht="15">
      <c r="A112" s="27"/>
      <c r="B112" s="27"/>
      <c r="C112" s="27"/>
      <c r="I112" s="27"/>
      <c r="J112" s="27"/>
      <c r="K112" s="27"/>
    </row>
    <row r="113" spans="1:11" ht="15">
      <c r="A113" s="27"/>
      <c r="B113" s="27"/>
      <c r="C113" s="27"/>
      <c r="J113" s="27"/>
      <c r="K113" s="27"/>
    </row>
    <row r="114" spans="1:11" ht="15">
      <c r="A114" s="27"/>
      <c r="B114" s="27"/>
      <c r="C114" s="27"/>
      <c r="J114" s="27"/>
      <c r="K114" s="27"/>
    </row>
    <row r="115" spans="1:11" ht="15">
      <c r="A115" s="27"/>
      <c r="B115" s="27"/>
      <c r="C115" s="27"/>
      <c r="J115" s="27"/>
      <c r="K115" s="27"/>
    </row>
    <row r="116" spans="1:11" ht="15">
      <c r="A116" s="27"/>
      <c r="B116" s="27"/>
      <c r="C116" s="27"/>
      <c r="J116" s="27"/>
      <c r="K116" s="27"/>
    </row>
    <row r="117" spans="1:11" ht="15">
      <c r="A117" s="27"/>
      <c r="B117" s="27"/>
      <c r="C117" s="27"/>
      <c r="J117" s="27"/>
      <c r="K117" s="27"/>
    </row>
    <row r="118" spans="1:11" ht="15">
      <c r="A118" s="27"/>
      <c r="B118" s="27"/>
      <c r="J118" s="27"/>
      <c r="K118" s="27"/>
    </row>
    <row r="119" spans="1:11" ht="15">
      <c r="A119" s="27"/>
      <c r="B119" s="27"/>
      <c r="J119" s="27"/>
      <c r="K119" s="27"/>
    </row>
    <row r="120" spans="1:11" ht="15">
      <c r="A120" s="27"/>
      <c r="B120" s="27"/>
      <c r="J120" s="27"/>
      <c r="K120" s="27"/>
    </row>
    <row r="121" spans="1:11" ht="15">
      <c r="A121" s="27"/>
      <c r="B121" s="27"/>
      <c r="J121" s="27"/>
      <c r="K121" s="27"/>
    </row>
    <row r="122" spans="1:11" ht="15">
      <c r="A122" s="27"/>
      <c r="B122" s="27"/>
      <c r="J122" s="27"/>
      <c r="K122" s="27"/>
    </row>
    <row r="123" spans="1:11" ht="15">
      <c r="A123" s="27"/>
      <c r="B123" s="27"/>
      <c r="J123" s="27"/>
      <c r="K123" s="27"/>
    </row>
    <row r="124" spans="1:11" ht="15">
      <c r="A124" s="27"/>
      <c r="B124" s="27"/>
      <c r="J124" s="27"/>
      <c r="K124" s="27"/>
    </row>
    <row r="125" spans="1:11" ht="15">
      <c r="A125" s="27"/>
      <c r="B125" s="27"/>
      <c r="J125" s="27"/>
      <c r="K125" s="27"/>
    </row>
    <row r="126" spans="1:11" ht="15">
      <c r="A126" s="27"/>
      <c r="B126" s="27"/>
      <c r="J126" s="27"/>
      <c r="K126" s="27"/>
    </row>
    <row r="127" spans="2:10" ht="15">
      <c r="B127" s="27"/>
      <c r="J127" s="27"/>
    </row>
  </sheetData>
  <sheetProtection/>
  <mergeCells count="41">
    <mergeCell ref="D28:G28"/>
    <mergeCell ref="E23:F23"/>
    <mergeCell ref="C22:D22"/>
    <mergeCell ref="D29:G29"/>
    <mergeCell ref="C31:D31"/>
    <mergeCell ref="E31:F31"/>
    <mergeCell ref="C32:D32"/>
    <mergeCell ref="E22:F22"/>
    <mergeCell ref="C23:D23"/>
    <mergeCell ref="E32:F32"/>
    <mergeCell ref="C24:D24"/>
    <mergeCell ref="E24:F24"/>
    <mergeCell ref="E7:F7"/>
    <mergeCell ref="D13:G13"/>
    <mergeCell ref="D14:G14"/>
    <mergeCell ref="D37:G37"/>
    <mergeCell ref="C39:D39"/>
    <mergeCell ref="E39:H39"/>
    <mergeCell ref="B16:G16"/>
    <mergeCell ref="C17:H19"/>
    <mergeCell ref="C21:D21"/>
    <mergeCell ref="E21:F21"/>
    <mergeCell ref="C8:D8"/>
    <mergeCell ref="E8:F8"/>
    <mergeCell ref="C9:D9"/>
    <mergeCell ref="E9:F9"/>
    <mergeCell ref="C12:H12"/>
    <mergeCell ref="B2:H2"/>
    <mergeCell ref="B3:H3"/>
    <mergeCell ref="C6:D6"/>
    <mergeCell ref="E6:F6"/>
    <mergeCell ref="C7:D7"/>
    <mergeCell ref="E33:F33"/>
    <mergeCell ref="D36:G36"/>
    <mergeCell ref="F47:H47"/>
    <mergeCell ref="F42:H42"/>
    <mergeCell ref="F43:H43"/>
    <mergeCell ref="F44:H44"/>
    <mergeCell ref="F45:H45"/>
    <mergeCell ref="F46:H46"/>
    <mergeCell ref="C33:D33"/>
  </mergeCells>
  <hyperlinks>
    <hyperlink ref="D14" r:id="rId1" display="ivane.tsiklauri@undp.org"/>
    <hyperlink ref="D29" r:id="rId2" display="nino.antadze@undp.org"/>
    <hyperlink ref="D37" r:id="rId3" display="giakordzakhia@gmail.com"/>
  </hyperlinks>
  <printOptions/>
  <pageMargins left="0.2" right="0.21" top="0.17" bottom="0.17" header="0.17" footer="0.17"/>
  <pageSetup horizontalDpi="600" verticalDpi="600" orientation="landscape" r:id="rId4"/>
</worksheet>
</file>

<file path=xl/worksheets/sheet6.xml><?xml version="1.0" encoding="utf-8"?>
<worksheet xmlns="http://schemas.openxmlformats.org/spreadsheetml/2006/main" xmlns:r="http://schemas.openxmlformats.org/officeDocument/2006/relationships">
  <dimension ref="B2:K36"/>
  <sheetViews>
    <sheetView zoomScale="82" zoomScaleNormal="82" zoomScalePageLayoutView="0" workbookViewId="0" topLeftCell="D31">
      <selection activeCell="G9" sqref="G9"/>
    </sheetView>
  </sheetViews>
  <sheetFormatPr defaultColWidth="9.140625" defaultRowHeight="15"/>
  <cols>
    <col min="1" max="1" width="1.421875" style="18" customWidth="1"/>
    <col min="2" max="2" width="1.8515625" style="18" customWidth="1"/>
    <col min="3" max="3" width="39.57421875" style="18" customWidth="1"/>
    <col min="4" max="4" width="11.57421875" style="18" customWidth="1"/>
    <col min="5" max="5" width="30.00390625" style="18" customWidth="1"/>
    <col min="6" max="6" width="36.57421875" style="18" customWidth="1"/>
    <col min="7" max="7" width="93.7109375" style="18" customWidth="1"/>
    <col min="8" max="8" width="38.140625" style="18" customWidth="1"/>
    <col min="9" max="10" width="1.7109375" style="18" customWidth="1"/>
    <col min="11" max="11" width="42.28125" style="18" customWidth="1"/>
    <col min="12" max="16384" width="9.140625" style="18" customWidth="1"/>
  </cols>
  <sheetData>
    <row r="1" ht="15.75" thickBot="1"/>
    <row r="2" spans="2:9" ht="15.75" thickBot="1">
      <c r="B2" s="45"/>
      <c r="C2" s="46"/>
      <c r="D2" s="47"/>
      <c r="E2" s="47"/>
      <c r="F2" s="47"/>
      <c r="G2" s="47"/>
      <c r="H2" s="47"/>
      <c r="I2" s="48"/>
    </row>
    <row r="3" spans="2:9" ht="21" thickBot="1">
      <c r="B3" s="126"/>
      <c r="C3" s="349" t="s">
        <v>440</v>
      </c>
      <c r="D3" s="526"/>
      <c r="E3" s="526"/>
      <c r="F3" s="526"/>
      <c r="G3" s="526"/>
      <c r="H3" s="527"/>
      <c r="I3" s="102"/>
    </row>
    <row r="4" spans="2:9" ht="15">
      <c r="B4" s="49"/>
      <c r="C4" s="528" t="s">
        <v>441</v>
      </c>
      <c r="D4" s="528"/>
      <c r="E4" s="528"/>
      <c r="F4" s="528"/>
      <c r="G4" s="528"/>
      <c r="H4" s="528"/>
      <c r="I4" s="50"/>
    </row>
    <row r="5" spans="2:9" ht="15">
      <c r="B5" s="49"/>
      <c r="C5" s="529"/>
      <c r="D5" s="529"/>
      <c r="E5" s="529"/>
      <c r="F5" s="529"/>
      <c r="G5" s="529"/>
      <c r="H5" s="529"/>
      <c r="I5" s="50"/>
    </row>
    <row r="6" spans="2:9" ht="30.75" customHeight="1" thickBot="1">
      <c r="B6" s="49"/>
      <c r="C6" s="534" t="s">
        <v>442</v>
      </c>
      <c r="D6" s="534"/>
      <c r="E6" s="52"/>
      <c r="F6" s="52"/>
      <c r="G6" s="52"/>
      <c r="H6" s="52"/>
      <c r="I6" s="50"/>
    </row>
    <row r="7" spans="2:9" ht="30" customHeight="1" thickBot="1">
      <c r="B7" s="49"/>
      <c r="C7" s="158" t="s">
        <v>443</v>
      </c>
      <c r="D7" s="530" t="s">
        <v>444</v>
      </c>
      <c r="E7" s="531"/>
      <c r="F7" s="113" t="s">
        <v>445</v>
      </c>
      <c r="G7" s="114" t="s">
        <v>446</v>
      </c>
      <c r="H7" s="113" t="s">
        <v>447</v>
      </c>
      <c r="I7" s="50"/>
    </row>
    <row r="8" spans="2:9" ht="176.25" customHeight="1" thickBot="1">
      <c r="B8" s="49"/>
      <c r="C8" s="227" t="s">
        <v>448</v>
      </c>
      <c r="D8" s="476" t="s">
        <v>449</v>
      </c>
      <c r="E8" s="535"/>
      <c r="F8" s="231" t="s">
        <v>450</v>
      </c>
      <c r="G8" s="286" t="s">
        <v>451</v>
      </c>
      <c r="H8" s="231" t="s">
        <v>452</v>
      </c>
      <c r="I8" s="50"/>
    </row>
    <row r="9" spans="2:11" ht="183" customHeight="1" thickBot="1">
      <c r="B9" s="49"/>
      <c r="C9" s="226" t="s">
        <v>277</v>
      </c>
      <c r="D9" s="536" t="s">
        <v>453</v>
      </c>
      <c r="E9" s="537"/>
      <c r="F9" s="28" t="s">
        <v>454</v>
      </c>
      <c r="G9" s="319" t="s">
        <v>455</v>
      </c>
      <c r="H9" s="222" t="s">
        <v>456</v>
      </c>
      <c r="I9" s="50"/>
      <c r="K9" s="247"/>
    </row>
    <row r="10" spans="2:9" ht="120">
      <c r="B10" s="54"/>
      <c r="C10" s="225" t="s">
        <v>457</v>
      </c>
      <c r="D10" s="532" t="s">
        <v>458</v>
      </c>
      <c r="E10" s="533"/>
      <c r="F10" s="496" t="s">
        <v>450</v>
      </c>
      <c r="G10" s="28" t="s">
        <v>459</v>
      </c>
      <c r="H10" s="508" t="s">
        <v>460</v>
      </c>
      <c r="I10" s="55"/>
    </row>
    <row r="11" spans="2:9" ht="95.25" customHeight="1">
      <c r="B11" s="54"/>
      <c r="C11" s="224" t="s">
        <v>461</v>
      </c>
      <c r="D11" s="487" t="s">
        <v>462</v>
      </c>
      <c r="E11" s="488"/>
      <c r="F11" s="498"/>
      <c r="G11" s="228" t="s">
        <v>463</v>
      </c>
      <c r="H11" s="510"/>
      <c r="I11" s="55"/>
    </row>
    <row r="12" spans="2:9" ht="118.5" customHeight="1">
      <c r="B12" s="54"/>
      <c r="C12" s="224" t="s">
        <v>464</v>
      </c>
      <c r="D12" s="485" t="s">
        <v>465</v>
      </c>
      <c r="E12" s="486"/>
      <c r="F12" s="217" t="s">
        <v>466</v>
      </c>
      <c r="G12" s="292" t="s">
        <v>467</v>
      </c>
      <c r="H12" s="29" t="s">
        <v>468</v>
      </c>
      <c r="I12" s="55"/>
    </row>
    <row r="13" spans="2:9" ht="153.75" customHeight="1">
      <c r="B13" s="54"/>
      <c r="C13" s="224" t="s">
        <v>258</v>
      </c>
      <c r="D13" s="485" t="s">
        <v>469</v>
      </c>
      <c r="E13" s="489"/>
      <c r="F13" s="218" t="s">
        <v>470</v>
      </c>
      <c r="G13" s="287" t="s">
        <v>471</v>
      </c>
      <c r="H13" s="221" t="s">
        <v>472</v>
      </c>
      <c r="I13" s="55"/>
    </row>
    <row r="14" spans="2:9" ht="70.5" customHeight="1">
      <c r="B14" s="54"/>
      <c r="C14" s="478" t="s">
        <v>473</v>
      </c>
      <c r="D14" s="487" t="s">
        <v>474</v>
      </c>
      <c r="E14" s="488"/>
      <c r="F14" s="517" t="s">
        <v>475</v>
      </c>
      <c r="G14" s="321" t="s">
        <v>476</v>
      </c>
      <c r="H14" s="499" t="s">
        <v>477</v>
      </c>
      <c r="I14" s="55"/>
    </row>
    <row r="15" spans="2:9" ht="129" customHeight="1">
      <c r="B15" s="54"/>
      <c r="C15" s="479"/>
      <c r="D15" s="490" t="s">
        <v>478</v>
      </c>
      <c r="E15" s="488"/>
      <c r="F15" s="518"/>
      <c r="G15" s="312" t="s">
        <v>479</v>
      </c>
      <c r="H15" s="500"/>
      <c r="I15" s="55"/>
    </row>
    <row r="16" spans="2:9" ht="147" customHeight="1">
      <c r="B16" s="54"/>
      <c r="C16" s="493" t="s">
        <v>259</v>
      </c>
      <c r="D16" s="522" t="s">
        <v>480</v>
      </c>
      <c r="E16" s="523"/>
      <c r="F16" s="517" t="s">
        <v>481</v>
      </c>
      <c r="G16" s="320" t="s">
        <v>482</v>
      </c>
      <c r="H16" s="501"/>
      <c r="I16" s="55"/>
    </row>
    <row r="17" spans="2:9" ht="103.5" customHeight="1">
      <c r="B17" s="54"/>
      <c r="C17" s="494"/>
      <c r="D17" s="408" t="s">
        <v>483</v>
      </c>
      <c r="E17" s="524"/>
      <c r="F17" s="519"/>
      <c r="G17" s="506" t="s">
        <v>484</v>
      </c>
      <c r="H17" s="502"/>
      <c r="I17" s="55"/>
    </row>
    <row r="18" spans="2:9" ht="106.5" customHeight="1">
      <c r="B18" s="54"/>
      <c r="C18" s="224" t="s">
        <v>260</v>
      </c>
      <c r="D18" s="485" t="s">
        <v>485</v>
      </c>
      <c r="E18" s="489"/>
      <c r="F18" s="508" t="s">
        <v>486</v>
      </c>
      <c r="G18" s="507"/>
      <c r="H18" s="511" t="s">
        <v>487</v>
      </c>
      <c r="I18" s="55"/>
    </row>
    <row r="19" spans="2:9" ht="99.75" customHeight="1">
      <c r="B19" s="54"/>
      <c r="C19" s="224" t="s">
        <v>280</v>
      </c>
      <c r="D19" s="491" t="s">
        <v>488</v>
      </c>
      <c r="E19" s="492"/>
      <c r="F19" s="509"/>
      <c r="G19" s="288" t="s">
        <v>489</v>
      </c>
      <c r="H19" s="512"/>
      <c r="I19" s="55"/>
    </row>
    <row r="20" spans="2:9" ht="129" customHeight="1">
      <c r="B20" s="54"/>
      <c r="C20" s="224" t="s">
        <v>262</v>
      </c>
      <c r="D20" s="520" t="s">
        <v>490</v>
      </c>
      <c r="E20" s="521"/>
      <c r="F20" s="510"/>
      <c r="G20" s="321" t="s">
        <v>491</v>
      </c>
      <c r="H20" s="512"/>
      <c r="I20" s="55"/>
    </row>
    <row r="21" spans="2:9" ht="104.25" customHeight="1">
      <c r="B21" s="54"/>
      <c r="C21" s="478" t="s">
        <v>492</v>
      </c>
      <c r="D21" s="525" t="s">
        <v>493</v>
      </c>
      <c r="E21" s="492"/>
      <c r="F21" s="513" t="s">
        <v>494</v>
      </c>
      <c r="G21" s="515" t="s">
        <v>495</v>
      </c>
      <c r="H21" s="503" t="s">
        <v>496</v>
      </c>
      <c r="I21" s="55"/>
    </row>
    <row r="22" spans="2:9" ht="75" customHeight="1">
      <c r="B22" s="54"/>
      <c r="C22" s="480"/>
      <c r="D22" s="491" t="s">
        <v>497</v>
      </c>
      <c r="E22" s="492"/>
      <c r="F22" s="514"/>
      <c r="G22" s="516"/>
      <c r="H22" s="504"/>
      <c r="I22" s="55"/>
    </row>
    <row r="23" spans="2:9" ht="75" customHeight="1">
      <c r="B23" s="54"/>
      <c r="C23" s="480"/>
      <c r="D23" s="491" t="s">
        <v>498</v>
      </c>
      <c r="E23" s="492"/>
      <c r="F23" s="248" t="s">
        <v>499</v>
      </c>
      <c r="G23" s="232" t="s">
        <v>500</v>
      </c>
      <c r="H23" s="504"/>
      <c r="I23" s="55"/>
    </row>
    <row r="24" spans="2:9" ht="75" customHeight="1">
      <c r="B24" s="54"/>
      <c r="C24" s="479"/>
      <c r="D24" s="491" t="s">
        <v>501</v>
      </c>
      <c r="E24" s="492"/>
      <c r="F24" s="508" t="s">
        <v>502</v>
      </c>
      <c r="G24" s="232" t="s">
        <v>500</v>
      </c>
      <c r="H24" s="504"/>
      <c r="I24" s="55"/>
    </row>
    <row r="25" spans="2:9" ht="87" customHeight="1">
      <c r="B25" s="54"/>
      <c r="C25" s="224" t="s">
        <v>281</v>
      </c>
      <c r="D25" s="491" t="s">
        <v>503</v>
      </c>
      <c r="E25" s="492"/>
      <c r="F25" s="509"/>
      <c r="G25" s="29" t="s">
        <v>504</v>
      </c>
      <c r="H25" s="505"/>
      <c r="I25" s="55"/>
    </row>
    <row r="26" spans="2:9" ht="234.75" customHeight="1">
      <c r="B26" s="54"/>
      <c r="C26" s="224" t="s">
        <v>505</v>
      </c>
      <c r="D26" s="490" t="s">
        <v>506</v>
      </c>
      <c r="E26" s="488"/>
      <c r="F26" s="509"/>
      <c r="G26" s="291" t="s">
        <v>507</v>
      </c>
      <c r="H26" s="220" t="s">
        <v>508</v>
      </c>
      <c r="I26" s="55"/>
    </row>
    <row r="27" spans="2:9" ht="105.75" customHeight="1">
      <c r="B27" s="54"/>
      <c r="C27" s="224" t="s">
        <v>509</v>
      </c>
      <c r="D27" s="490" t="s">
        <v>510</v>
      </c>
      <c r="E27" s="488"/>
      <c r="F27" s="510"/>
      <c r="G27" s="291" t="s">
        <v>511</v>
      </c>
      <c r="H27" s="219" t="s">
        <v>512</v>
      </c>
      <c r="I27" s="55"/>
    </row>
    <row r="28" spans="2:9" ht="115.5" customHeight="1">
      <c r="B28" s="54"/>
      <c r="C28" s="224" t="s">
        <v>513</v>
      </c>
      <c r="D28" s="485" t="s">
        <v>514</v>
      </c>
      <c r="E28" s="489"/>
      <c r="F28" s="217" t="s">
        <v>494</v>
      </c>
      <c r="G28" s="237" t="s">
        <v>515</v>
      </c>
      <c r="H28" s="217" t="s">
        <v>516</v>
      </c>
      <c r="I28" s="55"/>
    </row>
    <row r="29" spans="2:9" ht="197.25" customHeight="1">
      <c r="B29" s="54"/>
      <c r="C29" s="493" t="s">
        <v>517</v>
      </c>
      <c r="D29" s="485" t="s">
        <v>518</v>
      </c>
      <c r="E29" s="489"/>
      <c r="F29" s="217" t="s">
        <v>519</v>
      </c>
      <c r="G29" s="290" t="s">
        <v>520</v>
      </c>
      <c r="H29" s="217" t="s">
        <v>508</v>
      </c>
      <c r="I29" s="55"/>
    </row>
    <row r="30" spans="2:9" ht="159" customHeight="1">
      <c r="B30" s="54"/>
      <c r="C30" s="495"/>
      <c r="D30" s="485" t="s">
        <v>521</v>
      </c>
      <c r="E30" s="486"/>
      <c r="F30" s="496" t="s">
        <v>499</v>
      </c>
      <c r="G30" s="289" t="s">
        <v>522</v>
      </c>
      <c r="H30" s="217" t="s">
        <v>523</v>
      </c>
      <c r="I30" s="55"/>
    </row>
    <row r="31" spans="2:9" ht="86.25" customHeight="1">
      <c r="B31" s="54"/>
      <c r="C31" s="495"/>
      <c r="D31" s="485" t="s">
        <v>524</v>
      </c>
      <c r="E31" s="486"/>
      <c r="F31" s="497"/>
      <c r="G31" s="220" t="s">
        <v>525</v>
      </c>
      <c r="H31" s="496" t="s">
        <v>526</v>
      </c>
      <c r="I31" s="55"/>
    </row>
    <row r="32" spans="2:9" ht="78.75" customHeight="1">
      <c r="B32" s="54"/>
      <c r="C32" s="495"/>
      <c r="D32" s="485" t="s">
        <v>527</v>
      </c>
      <c r="E32" s="486"/>
      <c r="F32" s="497"/>
      <c r="G32" s="220" t="s">
        <v>525</v>
      </c>
      <c r="H32" s="497"/>
      <c r="I32" s="55"/>
    </row>
    <row r="33" spans="2:9" ht="91.5" customHeight="1">
      <c r="B33" s="54"/>
      <c r="C33" s="495"/>
      <c r="D33" s="485" t="s">
        <v>528</v>
      </c>
      <c r="E33" s="486"/>
      <c r="F33" s="498"/>
      <c r="G33" s="220" t="s">
        <v>500</v>
      </c>
      <c r="H33" s="498"/>
      <c r="I33" s="55"/>
    </row>
    <row r="34" spans="2:9" ht="15">
      <c r="B34" s="54"/>
      <c r="C34" s="118"/>
      <c r="D34" s="483"/>
      <c r="E34" s="484"/>
      <c r="F34" s="217"/>
      <c r="G34" s="217"/>
      <c r="H34" s="217"/>
      <c r="I34" s="55"/>
    </row>
    <row r="35" spans="2:9" ht="15.75" thickBot="1">
      <c r="B35" s="54"/>
      <c r="C35" s="119"/>
      <c r="D35" s="481"/>
      <c r="E35" s="482"/>
      <c r="F35" s="216"/>
      <c r="G35" s="216"/>
      <c r="H35" s="216"/>
      <c r="I35" s="55"/>
    </row>
    <row r="36" spans="2:9" ht="15.75" thickBot="1">
      <c r="B36" s="115"/>
      <c r="C36" s="116"/>
      <c r="D36" s="116"/>
      <c r="E36" s="116"/>
      <c r="F36" s="116"/>
      <c r="G36" s="116"/>
      <c r="H36" s="116"/>
      <c r="I36" s="117"/>
    </row>
  </sheetData>
  <sheetProtection/>
  <mergeCells count="51">
    <mergeCell ref="F10:F11"/>
    <mergeCell ref="D11:E11"/>
    <mergeCell ref="H10:H11"/>
    <mergeCell ref="D15:E15"/>
    <mergeCell ref="D29:E29"/>
    <mergeCell ref="C3:H3"/>
    <mergeCell ref="C4:H4"/>
    <mergeCell ref="C5:H5"/>
    <mergeCell ref="D7:E7"/>
    <mergeCell ref="D10:E10"/>
    <mergeCell ref="C6:D6"/>
    <mergeCell ref="D8:E8"/>
    <mergeCell ref="D9:E9"/>
    <mergeCell ref="D12:E12"/>
    <mergeCell ref="D30:E30"/>
    <mergeCell ref="D26:E26"/>
    <mergeCell ref="D20:E20"/>
    <mergeCell ref="D16:E16"/>
    <mergeCell ref="D17:E17"/>
    <mergeCell ref="D21:E21"/>
    <mergeCell ref="D22:E22"/>
    <mergeCell ref="D23:E23"/>
    <mergeCell ref="D24:E24"/>
    <mergeCell ref="D13:E13"/>
    <mergeCell ref="H14:H17"/>
    <mergeCell ref="H21:H25"/>
    <mergeCell ref="G17:G18"/>
    <mergeCell ref="F18:F20"/>
    <mergeCell ref="H18:H20"/>
    <mergeCell ref="F21:F22"/>
    <mergeCell ref="F24:F27"/>
    <mergeCell ref="G21:G22"/>
    <mergeCell ref="F14:F15"/>
    <mergeCell ref="D27:E27"/>
    <mergeCell ref="D25:E25"/>
    <mergeCell ref="D19:E19"/>
    <mergeCell ref="C16:C17"/>
    <mergeCell ref="C29:C33"/>
    <mergeCell ref="H31:H33"/>
    <mergeCell ref="F30:F33"/>
    <mergeCell ref="F16:F17"/>
    <mergeCell ref="C14:C15"/>
    <mergeCell ref="C21:C24"/>
    <mergeCell ref="D35:E35"/>
    <mergeCell ref="D34:E34"/>
    <mergeCell ref="D32:E32"/>
    <mergeCell ref="D14:E14"/>
    <mergeCell ref="D28:E28"/>
    <mergeCell ref="D33:E33"/>
    <mergeCell ref="D31:E31"/>
    <mergeCell ref="D18:E18"/>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G29"/>
  <sheetViews>
    <sheetView zoomScale="86" zoomScaleNormal="86" zoomScalePageLayoutView="0" workbookViewId="0" topLeftCell="A9">
      <selection activeCell="D10" sqref="D10"/>
    </sheetView>
  </sheetViews>
  <sheetFormatPr defaultColWidth="9.140625" defaultRowHeight="15"/>
  <cols>
    <col min="1" max="1" width="1.28515625" style="18" customWidth="1"/>
    <col min="2" max="2" width="2.00390625" style="18" customWidth="1"/>
    <col min="3" max="3" width="43.00390625" style="18" customWidth="1"/>
    <col min="4" max="4" width="101.00390625" style="18" customWidth="1"/>
    <col min="5" max="5" width="2.421875" style="18" customWidth="1"/>
    <col min="6" max="6" width="1.421875" style="18" customWidth="1"/>
    <col min="7" max="7" width="60.00390625" style="249" customWidth="1"/>
    <col min="8" max="16384" width="9.140625" style="18" customWidth="1"/>
  </cols>
  <sheetData>
    <row r="1" ht="15.75" thickBot="1"/>
    <row r="2" spans="2:5" ht="15.75" thickBot="1">
      <c r="B2" s="125"/>
      <c r="C2" s="75"/>
      <c r="D2" s="75"/>
      <c r="E2" s="76"/>
    </row>
    <row r="3" spans="2:5" ht="19.5" thickBot="1">
      <c r="B3" s="126"/>
      <c r="C3" s="539" t="s">
        <v>529</v>
      </c>
      <c r="D3" s="540"/>
      <c r="E3" s="127"/>
    </row>
    <row r="4" spans="2:5" ht="15">
      <c r="B4" s="126"/>
      <c r="C4" s="128"/>
      <c r="D4" s="128"/>
      <c r="E4" s="127"/>
    </row>
    <row r="5" spans="2:5" ht="15.75" thickBot="1">
      <c r="B5" s="126"/>
      <c r="C5" s="129" t="s">
        <v>530</v>
      </c>
      <c r="D5" s="128"/>
      <c r="E5" s="127"/>
    </row>
    <row r="6" spans="2:7" ht="15.75" thickBot="1">
      <c r="B6" s="126"/>
      <c r="C6" s="137" t="s">
        <v>531</v>
      </c>
      <c r="D6" s="138" t="s">
        <v>532</v>
      </c>
      <c r="E6" s="127"/>
      <c r="G6" s="250"/>
    </row>
    <row r="7" spans="2:7" ht="225" customHeight="1" thickBot="1">
      <c r="B7" s="126"/>
      <c r="C7" s="130" t="s">
        <v>533</v>
      </c>
      <c r="D7" s="234" t="s">
        <v>534</v>
      </c>
      <c r="E7" s="127"/>
      <c r="G7" s="247"/>
    </row>
    <row r="8" spans="2:7" ht="260.25" customHeight="1" thickBot="1">
      <c r="B8" s="126"/>
      <c r="C8" s="132" t="s">
        <v>535</v>
      </c>
      <c r="D8" s="239" t="s">
        <v>536</v>
      </c>
      <c r="E8" s="127"/>
      <c r="G8" s="247"/>
    </row>
    <row r="9" spans="2:5" ht="45.75" thickBot="1">
      <c r="B9" s="126"/>
      <c r="C9" s="133" t="s">
        <v>537</v>
      </c>
      <c r="D9" s="134" t="s">
        <v>538</v>
      </c>
      <c r="E9" s="127"/>
    </row>
    <row r="10" spans="2:5" ht="96.75" customHeight="1" thickBot="1">
      <c r="B10" s="126"/>
      <c r="C10" s="130" t="s">
        <v>539</v>
      </c>
      <c r="D10" s="131" t="s">
        <v>540</v>
      </c>
      <c r="E10" s="127"/>
    </row>
    <row r="11" spans="2:5" ht="15">
      <c r="B11" s="126"/>
      <c r="C11" s="128"/>
      <c r="D11" s="128"/>
      <c r="E11" s="127"/>
    </row>
    <row r="12" spans="2:5" ht="15.75" thickBot="1">
      <c r="B12" s="126"/>
      <c r="C12" s="541" t="s">
        <v>541</v>
      </c>
      <c r="D12" s="541"/>
      <c r="E12" s="127"/>
    </row>
    <row r="13" spans="2:5" ht="15.75" thickBot="1">
      <c r="B13" s="126"/>
      <c r="C13" s="139" t="s">
        <v>542</v>
      </c>
      <c r="D13" s="139" t="s">
        <v>532</v>
      </c>
      <c r="E13" s="127"/>
    </row>
    <row r="14" spans="2:5" ht="15.75" thickBot="1">
      <c r="B14" s="126"/>
      <c r="C14" s="538" t="s">
        <v>543</v>
      </c>
      <c r="D14" s="542"/>
      <c r="E14" s="127"/>
    </row>
    <row r="15" spans="2:7" ht="111" customHeight="1" thickBot="1">
      <c r="B15" s="126"/>
      <c r="C15" s="251" t="s">
        <v>544</v>
      </c>
      <c r="D15" s="313" t="s">
        <v>545</v>
      </c>
      <c r="E15" s="127"/>
      <c r="G15" s="247"/>
    </row>
    <row r="16" spans="2:5" ht="312" customHeight="1" thickBot="1">
      <c r="B16" s="126"/>
      <c r="C16" s="133" t="s">
        <v>546</v>
      </c>
      <c r="D16" s="282" t="s">
        <v>547</v>
      </c>
      <c r="E16" s="127"/>
    </row>
    <row r="17" spans="2:5" ht="15.75" thickBot="1">
      <c r="B17" s="126"/>
      <c r="C17" s="538" t="s">
        <v>548</v>
      </c>
      <c r="D17" s="538"/>
      <c r="E17" s="127"/>
    </row>
    <row r="18" spans="2:5" ht="136.5" customHeight="1" thickBot="1">
      <c r="B18" s="126"/>
      <c r="C18" s="133" t="s">
        <v>549</v>
      </c>
      <c r="D18" s="238" t="s">
        <v>550</v>
      </c>
      <c r="E18" s="127"/>
    </row>
    <row r="19" spans="2:5" ht="199.5" customHeight="1" thickBot="1">
      <c r="B19" s="126"/>
      <c r="C19" s="133" t="s">
        <v>551</v>
      </c>
      <c r="D19" s="238" t="s">
        <v>552</v>
      </c>
      <c r="E19" s="127"/>
    </row>
    <row r="20" spans="2:5" ht="15.75" thickBot="1">
      <c r="B20" s="126"/>
      <c r="C20" s="538" t="s">
        <v>553</v>
      </c>
      <c r="D20" s="538"/>
      <c r="E20" s="127"/>
    </row>
    <row r="21" spans="2:7" ht="174.75" customHeight="1" thickBot="1">
      <c r="B21" s="126"/>
      <c r="C21" s="135" t="s">
        <v>554</v>
      </c>
      <c r="D21" s="296" t="s">
        <v>555</v>
      </c>
      <c r="E21" s="127"/>
      <c r="G21" s="247"/>
    </row>
    <row r="22" spans="2:7" ht="285.75" customHeight="1" thickBot="1">
      <c r="B22" s="126"/>
      <c r="C22" s="135" t="s">
        <v>556</v>
      </c>
      <c r="D22" s="238" t="s">
        <v>557</v>
      </c>
      <c r="E22" s="127"/>
      <c r="G22" s="247"/>
    </row>
    <row r="23" spans="2:5" ht="30.75" thickBot="1">
      <c r="B23" s="126"/>
      <c r="C23" s="135" t="s">
        <v>558</v>
      </c>
      <c r="D23" s="135" t="s">
        <v>559</v>
      </c>
      <c r="E23" s="127"/>
    </row>
    <row r="24" spans="2:5" ht="15.75" thickBot="1">
      <c r="B24" s="126"/>
      <c r="C24" s="538" t="s">
        <v>560</v>
      </c>
      <c r="D24" s="538"/>
      <c r="E24" s="127"/>
    </row>
    <row r="25" spans="2:5" ht="284.25" customHeight="1" thickBot="1">
      <c r="B25" s="126"/>
      <c r="C25" s="133" t="s">
        <v>561</v>
      </c>
      <c r="D25" s="282" t="s">
        <v>562</v>
      </c>
      <c r="E25" s="127"/>
    </row>
    <row r="26" spans="2:7" ht="75.75" thickBot="1">
      <c r="B26" s="126"/>
      <c r="C26" s="133" t="s">
        <v>563</v>
      </c>
      <c r="D26" s="171" t="s">
        <v>564</v>
      </c>
      <c r="E26" s="127"/>
      <c r="G26" s="247"/>
    </row>
    <row r="27" spans="2:5" ht="178.5" customHeight="1" thickBot="1">
      <c r="B27" s="126"/>
      <c r="C27" s="133" t="s">
        <v>565</v>
      </c>
      <c r="D27" s="295" t="s">
        <v>566</v>
      </c>
      <c r="E27" s="127"/>
    </row>
    <row r="28" spans="2:7" ht="169.5" customHeight="1" thickBot="1">
      <c r="B28" s="126"/>
      <c r="C28" s="133" t="s">
        <v>567</v>
      </c>
      <c r="D28" s="294" t="s">
        <v>568</v>
      </c>
      <c r="E28" s="127"/>
      <c r="G28" s="247"/>
    </row>
    <row r="29" spans="2:5" ht="15.75" thickBot="1">
      <c r="B29" s="159"/>
      <c r="C29" s="136"/>
      <c r="D29" s="136"/>
      <c r="E29" s="160"/>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39"/>
  <sheetViews>
    <sheetView zoomScale="84" zoomScaleNormal="84" zoomScalePageLayoutView="0" workbookViewId="0" topLeftCell="A32">
      <selection activeCell="J32" sqref="J32:K3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5.00390625" style="0" customWidth="1"/>
    <col min="9" max="9" width="9.140625" style="0" customWidth="1"/>
    <col min="10" max="10" width="5.28125" style="0" customWidth="1"/>
    <col min="11" max="11" width="15.421875" style="0" customWidth="1"/>
    <col min="12" max="13" width="5.57421875" style="0" customWidth="1"/>
    <col min="14" max="14" width="1.8515625" style="0" customWidth="1"/>
    <col min="16" max="16" width="10.00390625" style="0" customWidth="1"/>
  </cols>
  <sheetData>
    <row r="1" spans="2:8" ht="15.75" thickBot="1">
      <c r="B1" s="107"/>
      <c r="C1" s="107"/>
      <c r="D1" s="107"/>
      <c r="E1" s="107"/>
      <c r="F1" s="107"/>
      <c r="G1" s="107"/>
      <c r="H1" s="107"/>
    </row>
    <row r="2" spans="2:13" ht="15" customHeight="1" thickBot="1">
      <c r="B2" s="104"/>
      <c r="C2" s="549"/>
      <c r="D2" s="549"/>
      <c r="E2" s="549"/>
      <c r="F2" s="549"/>
      <c r="G2" s="549"/>
      <c r="H2" s="98"/>
      <c r="I2" s="98"/>
      <c r="J2" s="98"/>
      <c r="K2" s="98"/>
      <c r="L2" s="98"/>
      <c r="M2" s="99"/>
    </row>
    <row r="3" spans="2:13" ht="27" thickBot="1">
      <c r="B3" s="105"/>
      <c r="C3" s="562" t="s">
        <v>569</v>
      </c>
      <c r="D3" s="563"/>
      <c r="E3" s="563"/>
      <c r="F3" s="564"/>
      <c r="G3" s="106"/>
      <c r="H3" s="101"/>
      <c r="I3" s="101"/>
      <c r="J3" s="101"/>
      <c r="K3" s="101"/>
      <c r="L3" s="101"/>
      <c r="M3" s="103"/>
    </row>
    <row r="4" spans="2:13" ht="15" customHeight="1">
      <c r="B4" s="105"/>
      <c r="C4" s="106"/>
      <c r="D4" s="106"/>
      <c r="E4" s="106"/>
      <c r="F4" s="106"/>
      <c r="G4" s="106"/>
      <c r="H4" s="101"/>
      <c r="I4" s="101"/>
      <c r="J4" s="101"/>
      <c r="K4" s="101"/>
      <c r="L4" s="101"/>
      <c r="M4" s="103"/>
    </row>
    <row r="5" spans="2:13" ht="15.75" customHeight="1" thickBot="1">
      <c r="B5" s="100"/>
      <c r="C5" s="101"/>
      <c r="D5" s="101"/>
      <c r="E5" s="101"/>
      <c r="F5" s="101"/>
      <c r="G5" s="101"/>
      <c r="H5" s="101"/>
      <c r="I5" s="101"/>
      <c r="J5" s="101"/>
      <c r="K5" s="101"/>
      <c r="L5" s="101"/>
      <c r="M5" s="103"/>
    </row>
    <row r="6" spans="2:13" ht="15.75" customHeight="1">
      <c r="B6" s="552" t="s">
        <v>570</v>
      </c>
      <c r="C6" s="553"/>
      <c r="D6" s="553"/>
      <c r="E6" s="553"/>
      <c r="F6" s="553"/>
      <c r="G6" s="553"/>
      <c r="H6" s="553"/>
      <c r="I6" s="553"/>
      <c r="J6" s="553"/>
      <c r="K6" s="553"/>
      <c r="L6" s="553"/>
      <c r="M6" s="554"/>
    </row>
    <row r="7" spans="2:13" ht="15.75" customHeight="1" thickBot="1">
      <c r="B7" s="555"/>
      <c r="C7" s="556"/>
      <c r="D7" s="556"/>
      <c r="E7" s="556"/>
      <c r="F7" s="556"/>
      <c r="G7" s="556"/>
      <c r="H7" s="556"/>
      <c r="I7" s="556"/>
      <c r="J7" s="556"/>
      <c r="K7" s="556"/>
      <c r="L7" s="556"/>
      <c r="M7" s="557"/>
    </row>
    <row r="8" spans="2:13" ht="15.75" customHeight="1">
      <c r="B8" s="558" t="s">
        <v>571</v>
      </c>
      <c r="C8" s="553"/>
      <c r="D8" s="553"/>
      <c r="E8" s="553"/>
      <c r="F8" s="553"/>
      <c r="G8" s="553"/>
      <c r="H8" s="553"/>
      <c r="I8" s="553"/>
      <c r="J8" s="553"/>
      <c r="K8" s="553"/>
      <c r="L8" s="553"/>
      <c r="M8" s="554"/>
    </row>
    <row r="9" spans="2:13" ht="15.75" customHeight="1" thickBot="1">
      <c r="B9" s="559" t="s">
        <v>572</v>
      </c>
      <c r="C9" s="560"/>
      <c r="D9" s="560"/>
      <c r="E9" s="560"/>
      <c r="F9" s="560"/>
      <c r="G9" s="560"/>
      <c r="H9" s="560"/>
      <c r="I9" s="560"/>
      <c r="J9" s="560"/>
      <c r="K9" s="560"/>
      <c r="L9" s="560"/>
      <c r="M9" s="561"/>
    </row>
    <row r="10" spans="2:13" ht="15.75" customHeight="1" thickBot="1">
      <c r="B10" s="42"/>
      <c r="C10" s="42"/>
      <c r="D10" s="42"/>
      <c r="E10" s="42"/>
      <c r="F10" s="42"/>
      <c r="G10" s="42"/>
      <c r="H10" s="42"/>
      <c r="I10" s="42"/>
      <c r="J10" s="42"/>
      <c r="K10" s="42"/>
      <c r="L10" s="42"/>
      <c r="M10" s="42"/>
    </row>
    <row r="11" spans="2:13" ht="15.75" thickBot="1">
      <c r="B11" s="568" t="s">
        <v>573</v>
      </c>
      <c r="C11" s="569"/>
      <c r="D11" s="570"/>
      <c r="E11" s="42"/>
      <c r="F11" s="42"/>
      <c r="G11" s="42"/>
      <c r="H11" s="9"/>
      <c r="I11" s="9"/>
      <c r="J11" s="9"/>
      <c r="K11" s="9"/>
      <c r="L11" s="9"/>
      <c r="M11" s="9"/>
    </row>
    <row r="12" spans="2:13" ht="8.25" customHeight="1" thickBot="1">
      <c r="B12" s="42"/>
      <c r="C12" s="42"/>
      <c r="D12" s="42"/>
      <c r="E12" s="42"/>
      <c r="F12" s="42"/>
      <c r="G12" s="42"/>
      <c r="H12" s="9"/>
      <c r="I12" s="9"/>
      <c r="J12" s="9"/>
      <c r="K12" s="9"/>
      <c r="L12" s="9"/>
      <c r="M12" s="9"/>
    </row>
    <row r="13" spans="2:13" ht="19.5" thickBot="1">
      <c r="B13" s="565" t="s">
        <v>574</v>
      </c>
      <c r="C13" s="566"/>
      <c r="D13" s="566"/>
      <c r="E13" s="566"/>
      <c r="F13" s="566"/>
      <c r="G13" s="566"/>
      <c r="H13" s="566"/>
      <c r="I13" s="566"/>
      <c r="J13" s="566"/>
      <c r="K13" s="566"/>
      <c r="L13" s="566"/>
      <c r="M13" s="567"/>
    </row>
    <row r="14" spans="2:16" s="33" customFormat="1" ht="69.75" customHeight="1" thickBot="1">
      <c r="B14" s="166" t="s">
        <v>575</v>
      </c>
      <c r="C14" s="325" t="s">
        <v>576</v>
      </c>
      <c r="D14" s="325" t="s">
        <v>577</v>
      </c>
      <c r="E14" s="325" t="s">
        <v>576</v>
      </c>
      <c r="F14" s="550" t="s">
        <v>578</v>
      </c>
      <c r="G14" s="551"/>
      <c r="H14" s="550" t="s">
        <v>579</v>
      </c>
      <c r="I14" s="551"/>
      <c r="J14" s="550" t="s">
        <v>580</v>
      </c>
      <c r="K14" s="551"/>
      <c r="L14" s="550" t="s">
        <v>581</v>
      </c>
      <c r="M14" s="551"/>
      <c r="P14" s="108"/>
    </row>
    <row r="15" spans="2:41" ht="333" customHeight="1" thickBot="1">
      <c r="B15" s="162" t="s">
        <v>582</v>
      </c>
      <c r="C15" s="34">
        <v>7</v>
      </c>
      <c r="D15" s="163" t="s">
        <v>583</v>
      </c>
      <c r="E15" s="34">
        <v>7</v>
      </c>
      <c r="F15" s="543" t="s">
        <v>460</v>
      </c>
      <c r="G15" s="544"/>
      <c r="H15" s="543" t="s">
        <v>584</v>
      </c>
      <c r="I15" s="544"/>
      <c r="J15" s="543" t="s">
        <v>585</v>
      </c>
      <c r="K15" s="544"/>
      <c r="L15" s="543"/>
      <c r="M15" s="544"/>
      <c r="N15" s="6"/>
      <c r="O15" s="6"/>
      <c r="P15" s="111"/>
      <c r="Q15" s="6"/>
      <c r="R15" s="6"/>
      <c r="S15" s="6"/>
      <c r="T15" s="6"/>
      <c r="U15" s="6"/>
      <c r="V15" s="6"/>
      <c r="W15" s="6"/>
      <c r="X15" s="6"/>
      <c r="Y15" s="6"/>
      <c r="Z15" s="6"/>
      <c r="AA15" s="6"/>
      <c r="AB15" s="6"/>
      <c r="AC15" s="6"/>
      <c r="AD15" s="6"/>
      <c r="AE15" s="6"/>
      <c r="AF15" s="6"/>
      <c r="AG15" s="6"/>
      <c r="AH15" s="6"/>
      <c r="AI15" s="6"/>
      <c r="AJ15" s="107"/>
      <c r="AK15" s="107"/>
      <c r="AL15" s="107"/>
      <c r="AM15" s="107"/>
      <c r="AN15" s="107"/>
      <c r="AO15" s="107"/>
    </row>
    <row r="16" spans="2:41" s="9" customFormat="1" ht="9.75" customHeight="1" thickBot="1">
      <c r="B16" s="36"/>
      <c r="C16" s="36"/>
      <c r="D16" s="36"/>
      <c r="E16" s="36"/>
      <c r="F16" s="545"/>
      <c r="G16" s="546"/>
      <c r="H16" s="546"/>
      <c r="I16" s="546"/>
      <c r="J16" s="546"/>
      <c r="K16" s="546"/>
      <c r="L16" s="546"/>
      <c r="M16" s="546"/>
      <c r="N16" s="6"/>
      <c r="O16" s="6"/>
      <c r="P16" s="6"/>
      <c r="Q16" s="6"/>
      <c r="R16" s="6"/>
      <c r="S16" s="6"/>
      <c r="T16" s="6"/>
      <c r="U16" s="6"/>
      <c r="V16" s="6"/>
      <c r="W16" s="6"/>
      <c r="X16" s="6"/>
      <c r="Y16" s="6"/>
      <c r="Z16" s="6"/>
      <c r="AA16" s="6"/>
      <c r="AB16" s="6"/>
      <c r="AC16" s="6"/>
      <c r="AD16" s="6"/>
      <c r="AE16" s="6"/>
      <c r="AF16" s="6"/>
      <c r="AG16" s="6"/>
      <c r="AH16" s="6"/>
      <c r="AI16" s="6"/>
      <c r="AJ16" s="109"/>
      <c r="AK16" s="109"/>
      <c r="AL16" s="109"/>
      <c r="AM16" s="109"/>
      <c r="AN16" s="109"/>
      <c r="AO16" s="109"/>
    </row>
    <row r="17" spans="2:41" s="33" customFormat="1" ht="63.75" customHeight="1" thickBot="1">
      <c r="B17" s="324" t="s">
        <v>586</v>
      </c>
      <c r="C17" s="324" t="s">
        <v>576</v>
      </c>
      <c r="D17" s="324" t="s">
        <v>587</v>
      </c>
      <c r="E17" s="324" t="s">
        <v>576</v>
      </c>
      <c r="F17" s="547" t="s">
        <v>578</v>
      </c>
      <c r="G17" s="548"/>
      <c r="H17" s="547" t="s">
        <v>579</v>
      </c>
      <c r="I17" s="548"/>
      <c r="J17" s="547" t="s">
        <v>580</v>
      </c>
      <c r="K17" s="548"/>
      <c r="L17" s="547" t="s">
        <v>581</v>
      </c>
      <c r="M17" s="548"/>
      <c r="N17" s="112"/>
      <c r="O17" s="112"/>
      <c r="P17" s="111"/>
      <c r="Q17" s="112"/>
      <c r="R17" s="112"/>
      <c r="S17" s="112"/>
      <c r="T17" s="112"/>
      <c r="U17" s="112"/>
      <c r="V17" s="112"/>
      <c r="W17" s="112"/>
      <c r="X17" s="112"/>
      <c r="Y17" s="112"/>
      <c r="Z17" s="112"/>
      <c r="AA17" s="112"/>
      <c r="AB17" s="112"/>
      <c r="AC17" s="112"/>
      <c r="AD17" s="112"/>
      <c r="AE17" s="112"/>
      <c r="AF17" s="112"/>
      <c r="AG17" s="112"/>
      <c r="AH17" s="112"/>
      <c r="AI17" s="112"/>
      <c r="AJ17" s="110"/>
      <c r="AK17" s="110"/>
      <c r="AL17" s="110"/>
      <c r="AM17" s="110"/>
      <c r="AN17" s="110"/>
      <c r="AO17" s="110"/>
    </row>
    <row r="18" spans="2:41" ht="381" customHeight="1" thickBot="1">
      <c r="B18" s="164" t="s">
        <v>588</v>
      </c>
      <c r="C18" s="35">
        <v>7</v>
      </c>
      <c r="D18" s="165" t="s">
        <v>589</v>
      </c>
      <c r="E18" s="35">
        <v>7.1</v>
      </c>
      <c r="F18" s="543" t="s">
        <v>456</v>
      </c>
      <c r="G18" s="544"/>
      <c r="H18" s="543" t="s">
        <v>454</v>
      </c>
      <c r="I18" s="544"/>
      <c r="J18" s="543" t="s">
        <v>590</v>
      </c>
      <c r="K18" s="544"/>
      <c r="L18" s="543"/>
      <c r="M18" s="544"/>
      <c r="N18" s="6"/>
      <c r="O18" s="6"/>
      <c r="P18" s="111"/>
      <c r="Q18" s="6"/>
      <c r="R18" s="6"/>
      <c r="S18" s="6"/>
      <c r="T18" s="6"/>
      <c r="U18" s="6"/>
      <c r="V18" s="6"/>
      <c r="W18" s="6"/>
      <c r="X18" s="6"/>
      <c r="Y18" s="6"/>
      <c r="Z18" s="6"/>
      <c r="AA18" s="6"/>
      <c r="AB18" s="6"/>
      <c r="AC18" s="6"/>
      <c r="AD18" s="6"/>
      <c r="AE18" s="6"/>
      <c r="AF18" s="6"/>
      <c r="AG18" s="6"/>
      <c r="AH18" s="6"/>
      <c r="AI18" s="6"/>
      <c r="AJ18" s="107"/>
      <c r="AK18" s="107"/>
      <c r="AL18" s="107"/>
      <c r="AM18" s="107"/>
      <c r="AN18" s="107"/>
      <c r="AO18" s="107"/>
    </row>
    <row r="19" spans="14:41" ht="15.75" thickBot="1">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row>
    <row r="20" spans="2:41" ht="19.5" thickBot="1">
      <c r="B20" s="565" t="s">
        <v>591</v>
      </c>
      <c r="C20" s="566"/>
      <c r="D20" s="566"/>
      <c r="E20" s="566"/>
      <c r="F20" s="566"/>
      <c r="G20" s="566"/>
      <c r="H20" s="566"/>
      <c r="I20" s="566"/>
      <c r="J20" s="566"/>
      <c r="K20" s="566"/>
      <c r="L20" s="566"/>
      <c r="M20" s="566"/>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row>
    <row r="21" spans="2:41" s="33" customFormat="1" ht="95.25" thickBot="1">
      <c r="B21" s="324" t="s">
        <v>575</v>
      </c>
      <c r="C21" s="324" t="s">
        <v>576</v>
      </c>
      <c r="D21" s="324" t="s">
        <v>577</v>
      </c>
      <c r="E21" s="324" t="s">
        <v>576</v>
      </c>
      <c r="F21" s="547" t="s">
        <v>592</v>
      </c>
      <c r="G21" s="548"/>
      <c r="H21" s="547" t="s">
        <v>445</v>
      </c>
      <c r="I21" s="548"/>
      <c r="J21" s="547" t="s">
        <v>580</v>
      </c>
      <c r="K21" s="548"/>
      <c r="L21" s="547" t="s">
        <v>581</v>
      </c>
      <c r="M21" s="57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row>
    <row r="22" spans="2:13" ht="321.75" customHeight="1" thickBot="1">
      <c r="B22" s="162" t="s">
        <v>582</v>
      </c>
      <c r="C22" s="34">
        <v>6</v>
      </c>
      <c r="D22" s="163" t="s">
        <v>593</v>
      </c>
      <c r="E22" s="34">
        <v>6.2</v>
      </c>
      <c r="F22" s="543" t="s">
        <v>487</v>
      </c>
      <c r="G22" s="544"/>
      <c r="H22" s="543" t="s">
        <v>486</v>
      </c>
      <c r="I22" s="544"/>
      <c r="J22" s="543" t="s">
        <v>594</v>
      </c>
      <c r="K22" s="544"/>
      <c r="L22" s="543"/>
      <c r="M22" s="544"/>
    </row>
    <row r="23" spans="2:13" s="9" customFormat="1" ht="9.75" customHeight="1" thickBot="1">
      <c r="B23" s="36"/>
      <c r="C23" s="36"/>
      <c r="D23" s="36"/>
      <c r="E23" s="36"/>
      <c r="F23" s="545"/>
      <c r="G23" s="546"/>
      <c r="H23" s="546"/>
      <c r="I23" s="546"/>
      <c r="J23" s="546"/>
      <c r="K23" s="546"/>
      <c r="L23" s="546"/>
      <c r="M23" s="571"/>
    </row>
    <row r="24" spans="2:13" s="33" customFormat="1" ht="51.75" thickBot="1">
      <c r="B24" s="325" t="s">
        <v>586</v>
      </c>
      <c r="C24" s="325" t="s">
        <v>576</v>
      </c>
      <c r="D24" s="325" t="s">
        <v>587</v>
      </c>
      <c r="E24" s="325" t="s">
        <v>576</v>
      </c>
      <c r="F24" s="550" t="s">
        <v>592</v>
      </c>
      <c r="G24" s="551"/>
      <c r="H24" s="550" t="s">
        <v>445</v>
      </c>
      <c r="I24" s="551"/>
      <c r="J24" s="550" t="s">
        <v>580</v>
      </c>
      <c r="K24" s="551"/>
      <c r="L24" s="550" t="s">
        <v>581</v>
      </c>
      <c r="M24" s="551"/>
    </row>
    <row r="25" spans="2:13" ht="345" thickBot="1">
      <c r="B25" s="164" t="s">
        <v>588</v>
      </c>
      <c r="C25" s="35">
        <v>4</v>
      </c>
      <c r="D25" s="165" t="s">
        <v>595</v>
      </c>
      <c r="E25" s="35">
        <v>4.2</v>
      </c>
      <c r="F25" s="543" t="s">
        <v>477</v>
      </c>
      <c r="G25" s="544"/>
      <c r="H25" s="543" t="s">
        <v>596</v>
      </c>
      <c r="I25" s="544"/>
      <c r="J25" s="543" t="s">
        <v>597</v>
      </c>
      <c r="K25" s="544"/>
      <c r="L25" s="543"/>
      <c r="M25" s="544"/>
    </row>
    <row r="26" ht="15.75" thickBot="1"/>
    <row r="27" spans="2:13" ht="19.5" thickBot="1">
      <c r="B27" s="565" t="s">
        <v>598</v>
      </c>
      <c r="C27" s="566"/>
      <c r="D27" s="566"/>
      <c r="E27" s="566"/>
      <c r="F27" s="566"/>
      <c r="G27" s="566"/>
      <c r="H27" s="566"/>
      <c r="I27" s="566"/>
      <c r="J27" s="566"/>
      <c r="K27" s="566"/>
      <c r="L27" s="566"/>
      <c r="M27" s="567"/>
    </row>
    <row r="28" spans="2:13" s="33" customFormat="1" ht="51.75" thickBot="1">
      <c r="B28" s="325" t="s">
        <v>575</v>
      </c>
      <c r="C28" s="325" t="s">
        <v>576</v>
      </c>
      <c r="D28" s="325" t="s">
        <v>577</v>
      </c>
      <c r="E28" s="325" t="s">
        <v>576</v>
      </c>
      <c r="F28" s="550" t="s">
        <v>592</v>
      </c>
      <c r="G28" s="551"/>
      <c r="H28" s="550" t="s">
        <v>445</v>
      </c>
      <c r="I28" s="551"/>
      <c r="J28" s="550" t="s">
        <v>580</v>
      </c>
      <c r="K28" s="551"/>
      <c r="L28" s="550" t="s">
        <v>581</v>
      </c>
      <c r="M28" s="551"/>
    </row>
    <row r="29" spans="2:13" ht="298.5" customHeight="1" thickBot="1">
      <c r="B29" s="162" t="s">
        <v>582</v>
      </c>
      <c r="C29" s="34">
        <v>2</v>
      </c>
      <c r="D29" s="163" t="s">
        <v>599</v>
      </c>
      <c r="E29" s="34">
        <v>2.2</v>
      </c>
      <c r="F29" s="543" t="s">
        <v>512</v>
      </c>
      <c r="G29" s="544"/>
      <c r="H29" s="543" t="s">
        <v>494</v>
      </c>
      <c r="I29" s="544"/>
      <c r="J29" s="543" t="s">
        <v>600</v>
      </c>
      <c r="K29" s="544"/>
      <c r="L29" s="543"/>
      <c r="M29" s="544"/>
    </row>
    <row r="30" spans="2:13" s="9" customFormat="1" ht="39" customHeight="1" thickBot="1">
      <c r="B30" s="36"/>
      <c r="C30" s="36"/>
      <c r="D30" s="36"/>
      <c r="E30" s="36"/>
      <c r="F30" s="545"/>
      <c r="G30" s="546"/>
      <c r="H30" s="546"/>
      <c r="I30" s="546"/>
      <c r="J30" s="546"/>
      <c r="K30" s="546"/>
      <c r="L30" s="546"/>
      <c r="M30" s="571"/>
    </row>
    <row r="31" spans="2:13" s="33" customFormat="1" ht="51.75" thickBot="1">
      <c r="B31" s="161" t="s">
        <v>586</v>
      </c>
      <c r="C31" s="325" t="s">
        <v>576</v>
      </c>
      <c r="D31" s="161" t="s">
        <v>587</v>
      </c>
      <c r="E31" s="325" t="s">
        <v>576</v>
      </c>
      <c r="F31" s="550" t="s">
        <v>592</v>
      </c>
      <c r="G31" s="551"/>
      <c r="H31" s="550" t="s">
        <v>445</v>
      </c>
      <c r="I31" s="551"/>
      <c r="J31" s="550" t="s">
        <v>580</v>
      </c>
      <c r="K31" s="551"/>
      <c r="L31" s="550" t="s">
        <v>581</v>
      </c>
      <c r="M31" s="551"/>
    </row>
    <row r="32" spans="2:13" ht="409.5" customHeight="1" thickBot="1">
      <c r="B32" s="164" t="s">
        <v>588</v>
      </c>
      <c r="C32" s="35">
        <v>2.1</v>
      </c>
      <c r="D32" s="165" t="s">
        <v>601</v>
      </c>
      <c r="E32" s="35" t="s">
        <v>602</v>
      </c>
      <c r="F32" s="543" t="s">
        <v>512</v>
      </c>
      <c r="G32" s="544"/>
      <c r="H32" s="543" t="s">
        <v>603</v>
      </c>
      <c r="I32" s="544"/>
      <c r="J32" s="543" t="s">
        <v>604</v>
      </c>
      <c r="K32" s="544"/>
      <c r="L32" s="543"/>
      <c r="M32" s="544"/>
    </row>
    <row r="33" spans="2:15" s="9" customFormat="1" ht="16.5" thickBot="1">
      <c r="B33" s="37"/>
      <c r="C33" s="37"/>
      <c r="D33" s="38"/>
      <c r="E33" s="39"/>
      <c r="F33" s="38"/>
      <c r="G33" s="40"/>
      <c r="H33" s="41"/>
      <c r="I33" s="41"/>
      <c r="J33" s="41"/>
      <c r="K33" s="41"/>
      <c r="L33" s="41"/>
      <c r="M33" s="41"/>
      <c r="N33" s="41"/>
      <c r="O33" s="41"/>
    </row>
    <row r="34" spans="2:13" ht="19.5" thickBot="1">
      <c r="B34" s="565" t="s">
        <v>605</v>
      </c>
      <c r="C34" s="566"/>
      <c r="D34" s="566"/>
      <c r="E34" s="566"/>
      <c r="F34" s="566"/>
      <c r="G34" s="566"/>
      <c r="H34" s="566"/>
      <c r="I34" s="566"/>
      <c r="J34" s="566"/>
      <c r="K34" s="566"/>
      <c r="L34" s="566"/>
      <c r="M34" s="567"/>
    </row>
    <row r="35" spans="2:13" s="33" customFormat="1" ht="51.75" thickBot="1">
      <c r="B35" s="325" t="s">
        <v>575</v>
      </c>
      <c r="C35" s="325" t="s">
        <v>576</v>
      </c>
      <c r="D35" s="325" t="s">
        <v>577</v>
      </c>
      <c r="E35" s="325" t="s">
        <v>576</v>
      </c>
      <c r="F35" s="550" t="s">
        <v>592</v>
      </c>
      <c r="G35" s="551"/>
      <c r="H35" s="550" t="s">
        <v>445</v>
      </c>
      <c r="I35" s="551"/>
      <c r="J35" s="550" t="s">
        <v>580</v>
      </c>
      <c r="K35" s="551"/>
      <c r="L35" s="550" t="s">
        <v>581</v>
      </c>
      <c r="M35" s="551"/>
    </row>
    <row r="36" spans="2:13" ht="315" customHeight="1" thickBot="1">
      <c r="B36" s="162" t="s">
        <v>582</v>
      </c>
      <c r="C36" s="34"/>
      <c r="D36" s="163" t="s">
        <v>606</v>
      </c>
      <c r="E36" s="34"/>
      <c r="F36" s="543"/>
      <c r="G36" s="544"/>
      <c r="H36" s="543"/>
      <c r="I36" s="544"/>
      <c r="J36" s="543"/>
      <c r="K36" s="544"/>
      <c r="L36" s="543"/>
      <c r="M36" s="544"/>
    </row>
    <row r="37" spans="2:13" s="9" customFormat="1" ht="9.75" customHeight="1" thickBot="1">
      <c r="B37" s="36"/>
      <c r="C37" s="36"/>
      <c r="D37" s="36"/>
      <c r="E37" s="36"/>
      <c r="F37" s="545"/>
      <c r="G37" s="546"/>
      <c r="H37" s="546"/>
      <c r="I37" s="546"/>
      <c r="J37" s="546"/>
      <c r="K37" s="546"/>
      <c r="L37" s="546"/>
      <c r="M37" s="571"/>
    </row>
    <row r="38" spans="2:13" s="33" customFormat="1" ht="51.75" thickBot="1">
      <c r="B38" s="166" t="s">
        <v>586</v>
      </c>
      <c r="C38" s="325" t="s">
        <v>576</v>
      </c>
      <c r="D38" s="325" t="s">
        <v>587</v>
      </c>
      <c r="E38" s="325" t="s">
        <v>576</v>
      </c>
      <c r="F38" s="550" t="s">
        <v>592</v>
      </c>
      <c r="G38" s="551"/>
      <c r="H38" s="550" t="s">
        <v>445</v>
      </c>
      <c r="I38" s="551"/>
      <c r="J38" s="550" t="s">
        <v>580</v>
      </c>
      <c r="K38" s="551"/>
      <c r="L38" s="550" t="s">
        <v>581</v>
      </c>
      <c r="M38" s="551"/>
    </row>
    <row r="39" spans="2:13" ht="409.5" customHeight="1" thickBot="1">
      <c r="B39" s="164" t="s">
        <v>588</v>
      </c>
      <c r="C39" s="35"/>
      <c r="D39" s="165" t="s">
        <v>607</v>
      </c>
      <c r="E39" s="35"/>
      <c r="F39" s="543"/>
      <c r="G39" s="544"/>
      <c r="H39" s="543"/>
      <c r="I39" s="544"/>
      <c r="J39" s="543"/>
      <c r="K39" s="544"/>
      <c r="L39" s="543"/>
      <c r="M39" s="544"/>
    </row>
  </sheetData>
  <sheetProtection/>
  <mergeCells count="78">
    <mergeCell ref="J31:K31"/>
    <mergeCell ref="L31:M31"/>
    <mergeCell ref="F32:G32"/>
    <mergeCell ref="F30:M30"/>
    <mergeCell ref="F31:G31"/>
    <mergeCell ref="F37:M37"/>
    <mergeCell ref="F35:G35"/>
    <mergeCell ref="H35:I35"/>
    <mergeCell ref="J35:K35"/>
    <mergeCell ref="H31:I31"/>
    <mergeCell ref="B34:M34"/>
    <mergeCell ref="J36:K36"/>
    <mergeCell ref="F36:G36"/>
    <mergeCell ref="H36:I36"/>
    <mergeCell ref="F38:G38"/>
    <mergeCell ref="H38:I38"/>
    <mergeCell ref="J38:K38"/>
    <mergeCell ref="L38:M38"/>
    <mergeCell ref="L36:M36"/>
    <mergeCell ref="J22:K22"/>
    <mergeCell ref="L22:M22"/>
    <mergeCell ref="F39:G39"/>
    <mergeCell ref="H39:I39"/>
    <mergeCell ref="J39:K39"/>
    <mergeCell ref="L39:M39"/>
    <mergeCell ref="H32:I32"/>
    <mergeCell ref="J32:K32"/>
    <mergeCell ref="L32:M32"/>
    <mergeCell ref="L35:M35"/>
    <mergeCell ref="F24:G24"/>
    <mergeCell ref="H24:I24"/>
    <mergeCell ref="J24:K24"/>
    <mergeCell ref="L24:M24"/>
    <mergeCell ref="F21:G21"/>
    <mergeCell ref="H21:I21"/>
    <mergeCell ref="J21:K21"/>
    <mergeCell ref="L21:M21"/>
    <mergeCell ref="F22:G22"/>
    <mergeCell ref="H22:I22"/>
    <mergeCell ref="L25:M25"/>
    <mergeCell ref="H29:I29"/>
    <mergeCell ref="J29:K29"/>
    <mergeCell ref="L29:M29"/>
    <mergeCell ref="B27:M27"/>
    <mergeCell ref="F28:G28"/>
    <mergeCell ref="H28:I28"/>
    <mergeCell ref="J28:K28"/>
    <mergeCell ref="L28:M28"/>
    <mergeCell ref="F29:G29"/>
    <mergeCell ref="B11:D11"/>
    <mergeCell ref="F14:G14"/>
    <mergeCell ref="F15:G15"/>
    <mergeCell ref="H15:I15"/>
    <mergeCell ref="J15:K15"/>
    <mergeCell ref="F25:G25"/>
    <mergeCell ref="H25:I25"/>
    <mergeCell ref="J25:K25"/>
    <mergeCell ref="B20:M20"/>
    <mergeCell ref="F23:M23"/>
    <mergeCell ref="L15:M15"/>
    <mergeCell ref="C2:G2"/>
    <mergeCell ref="H14:I14"/>
    <mergeCell ref="J14:K14"/>
    <mergeCell ref="B6:M7"/>
    <mergeCell ref="B8:M8"/>
    <mergeCell ref="B9:M9"/>
    <mergeCell ref="C3:F3"/>
    <mergeCell ref="B13:M13"/>
    <mergeCell ref="L14:M14"/>
    <mergeCell ref="F18:G18"/>
    <mergeCell ref="H18:I18"/>
    <mergeCell ref="J18:K18"/>
    <mergeCell ref="L18:M18"/>
    <mergeCell ref="F16:M16"/>
    <mergeCell ref="F17:G17"/>
    <mergeCell ref="H17:I17"/>
    <mergeCell ref="J17:K17"/>
    <mergeCell ref="L17:M17"/>
  </mergeCells>
  <dataValidations count="4">
    <dataValidation type="list" allowBlank="1" showInputMessage="1" showErrorMessage="1" sqref="E36 E29 E15 E22">
      <formula1>"1,02.янв,02.фев,03.янв,03.фев,04.янв,04.фев,5,06.янв,06.фев,7"</formula1>
    </dataValidation>
    <dataValidation type="list" allowBlank="1" showInputMessage="1" showErrorMessage="1" sqref="E39 E32 E18 F33 E25">
      <formula1>"01.янв,01.фев,02.01.2001,02.01.2002,02.02.2001,02.02.2002,03.янв,03.фев,04.янв,04.фев,5,06.янв,06.фев,07.янв,07.фев"</formula1>
    </dataValidation>
    <dataValidation type="list" allowBlank="1" showInputMessage="1" showErrorMessage="1" sqref="C29 C36 C22 C15">
      <formula1>"1,2,3,4,5,6,7"</formula1>
    </dataValidation>
    <dataValidation type="list" allowBlank="1" showInputMessage="1" showErrorMessage="1" sqref="D33 C39 C25 C18 C32">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8">
      <selection activeCell="E2" sqref="E2"/>
    </sheetView>
  </sheetViews>
  <sheetFormatPr defaultColWidth="9.140625" defaultRowHeight="15"/>
  <cols>
    <col min="1" max="1" width="2.421875" style="0" customWidth="1"/>
    <col min="2" max="2" width="109.28125" style="0" customWidth="1"/>
    <col min="3" max="3" width="2.421875" style="0" customWidth="1"/>
  </cols>
  <sheetData>
    <row r="1" ht="16.5" thickBot="1">
      <c r="B1" s="326" t="s">
        <v>608</v>
      </c>
    </row>
    <row r="2" ht="306.75" thickBot="1">
      <c r="B2" s="43" t="s">
        <v>609</v>
      </c>
    </row>
    <row r="3" ht="16.5" thickBot="1">
      <c r="B3" s="326" t="s">
        <v>610</v>
      </c>
    </row>
    <row r="4" ht="243" thickBot="1">
      <c r="B4" s="44" t="s">
        <v>611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dcterms:created xsi:type="dcterms:W3CDTF">2010-11-30T14:15:01Z</dcterms:created>
  <dcterms:modified xsi:type="dcterms:W3CDTF">2016-02-05T20:15:11Z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52</vt:lpwstr>
  </property>
  <property fmtid="{D5CDD505-2E9C-101B-9397-08002B2CF9AE}" pid="6" name="Application">
    <vt:lpwstr>Allocation</vt:lpwstr>
  </property>
  <property fmtid="{D5CDD505-2E9C-101B-9397-08002B2CF9AE}" pid="7" name="Fund_WBDocs">
    <vt:lpwstr>AF</vt:lpwstr>
  </property>
  <property fmtid="{D5CDD505-2E9C-101B-9397-08002B2CF9AE}" pid="8" name="WorkflowChangePath">
    <vt:lpwstr>0a413996-1378-4bfa-ba7f-4e936afa71d0,3;8602daae-4394-45c7-b912-0c99bcc17980,5;8602daae-4394-45c7-b912-0c99bcc17980,9;8602daae-4394-45c7-b912-0c99bcc17980,11;8602daae-4394-45c7-b912-0c99bcc17980,13;8602daae-4394-45c7-b912-0c99bcc17980,15;8602daae-4394-45c7</vt:lpwstr>
  </property>
  <property fmtid="{D5CDD505-2E9C-101B-9397-08002B2CF9AE}" pid="9" name="SentToWBDocs">
    <vt:lpwstr>Yes</vt:lpwstr>
  </property>
  <property fmtid="{D5CDD505-2E9C-101B-9397-08002B2CF9AE}" pid="10" name="WBDocsDocURL">
    <vt:lpwstr>http://wbdocsservices.worldbank.org/services?I4_SERVICE=VC&amp;I4_KEY=TF069013&amp;I4_DOCID=090224b086171927</vt:lpwstr>
  </property>
  <property fmtid="{D5CDD505-2E9C-101B-9397-08002B2CF9AE}" pid="11" name="UpdatedtoDB">
    <vt:lpwstr>Yes</vt:lpwstr>
  </property>
  <property fmtid="{D5CDD505-2E9C-101B-9397-08002B2CF9AE}" pid="12" name="ProjectStatus">
    <vt:lpwstr>Project Approved</vt:lpwstr>
  </property>
  <property fmtid="{D5CDD505-2E9C-101B-9397-08002B2CF9AE}" pid="13" name="PublicDoc">
    <vt:lpwstr>Yes</vt:lpwstr>
  </property>
  <property fmtid="{D5CDD505-2E9C-101B-9397-08002B2CF9AE}" pid="14" name="SentToWBDocsPublic">
    <vt:lpwstr>No</vt:lpwstr>
  </property>
  <property fmtid="{D5CDD505-2E9C-101B-9397-08002B2CF9AE}" pid="15" name="DocAuthor_WBDocs">
    <vt:lpwstr>Adaptation Fund Board Secretariat</vt:lpwstr>
  </property>
  <property fmtid="{D5CDD505-2E9C-101B-9397-08002B2CF9AE}" pid="16" name="WBDocsDocURLPublicOnly">
    <vt:lpwstr/>
  </property>
  <property fmtid="{D5CDD505-2E9C-101B-9397-08002B2CF9AE}" pid="17" name="ApproverUPI_WBDocs">
    <vt:lpwstr>000384891</vt:lpwstr>
  </property>
  <property fmtid="{D5CDD505-2E9C-101B-9397-08002B2CF9AE}" pid="18" name="DocumentType_WBDocs">
    <vt:lpwstr>Project Status Report</vt:lpwstr>
  </property>
</Properties>
</file>