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5516" windowWidth="11990" windowHeight="6560" firstSheet="1"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t" sheetId="7" r:id="rId7"/>
    <sheet name="Results Tracker" sheetId="8" r:id="rId8"/>
    <sheet name="Units for Indicators" sheetId="9" r:id="rId9"/>
  </sheets>
  <externalReferences>
    <externalReference r:id="rId12"/>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fullCalcOnLoad="1"/>
</workbook>
</file>

<file path=xl/sharedStrings.xml><?xml version="1.0" encoding="utf-8"?>
<sst xmlns="http://schemas.openxmlformats.org/spreadsheetml/2006/main" count="2201" uniqueCount="1201">
  <si>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</si>
  <si>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</si>
  <si>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</si>
  <si>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</si>
  <si>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</si>
  <si>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</si>
  <si>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</si>
  <si>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</si>
  <si>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</si>
  <si>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</si>
  <si>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</si>
  <si>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</si>
  <si>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</si>
  <si>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</si>
  <si>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</si>
  <si>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</si>
  <si>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</si>
  <si>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</si>
  <si>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</si>
  <si>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</si>
  <si>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</si>
  <si>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</si>
  <si>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</si>
  <si>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</si>
  <si>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</si>
  <si>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</si>
  <si>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</si>
  <si>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</si>
  <si>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</si>
  <si>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</si>
  <si>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</si>
  <si>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</si>
  <si>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</si>
  <si>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</si>
  <si>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</si>
  <si>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</si>
  <si>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</si>
  <si>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</si>
  <si>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</si>
  <si>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</si>
  <si>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</si>
  <si>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</si>
  <si>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</si>
  <si>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</si>
  <si>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</si>
  <si>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</si>
  <si>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</si>
  <si>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</si>
  <si>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</si>
  <si>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</si>
  <si>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</si>
  <si>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</si>
  <si>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</si>
  <si>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</si>
  <si>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</si>
  <si>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</si>
  <si>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</si>
  <si>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</si>
  <si>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</si>
  <si>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</si>
  <si>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</si>
  <si>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</si>
  <si>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</si>
  <si>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</si>
  <si>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</si>
  <si>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</si>
  <si>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</si>
  <si>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</si>
  <si>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</si>
  <si>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</si>
  <si>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</si>
  <si>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</si>
  <si>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</si>
  <si>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</si>
  <si>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</si>
  <si>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</si>
  <si>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</si>
  <si>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</si>
  <si>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</si>
  <si>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</si>
  <si>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</si>
  <si>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Guinea Bissau</t>
  </si>
  <si>
    <t>Guyana</t>
  </si>
  <si>
    <t>Haiti</t>
  </si>
  <si>
    <t>Honduras</t>
  </si>
  <si>
    <t>Hungary</t>
  </si>
  <si>
    <t>India</t>
  </si>
  <si>
    <t>Indonesia</t>
  </si>
  <si>
    <t>Jamaica</t>
  </si>
  <si>
    <t>Jordan</t>
  </si>
  <si>
    <t>Kazakhstan</t>
  </si>
  <si>
    <t>Kenya</t>
  </si>
  <si>
    <t>Kiribati</t>
  </si>
  <si>
    <t>Latvia</t>
  </si>
  <si>
    <t>Lebanon</t>
  </si>
  <si>
    <t>Lesotho</t>
  </si>
  <si>
    <t>Liberia</t>
  </si>
  <si>
    <t>Lithuania</t>
  </si>
  <si>
    <t>Madagascar</t>
  </si>
  <si>
    <t>Malawi</t>
  </si>
  <si>
    <t>Malaysia</t>
  </si>
  <si>
    <t>Maldives</t>
  </si>
  <si>
    <t>Mali</t>
  </si>
  <si>
    <t>Malta</t>
  </si>
  <si>
    <t>Marshall Islands</t>
  </si>
  <si>
    <t>Mauritania</t>
  </si>
  <si>
    <t>Mauritius</t>
  </si>
  <si>
    <t>Mexico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</si>
  <si>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</si>
  <si>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</si>
  <si>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</si>
  <si>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</si>
  <si>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</si>
  <si>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</si>
  <si>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</si>
  <si>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</si>
  <si>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</si>
  <si>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</si>
  <si>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</si>
  <si>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</si>
  <si>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</si>
  <si>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</si>
  <si>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</si>
  <si>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</si>
  <si>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</si>
  <si>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</si>
  <si>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</si>
  <si>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</si>
  <si>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</si>
  <si>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</si>
  <si>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</si>
  <si>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</si>
  <si>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</si>
  <si>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</si>
  <si>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</si>
  <si>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</si>
  <si>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</si>
  <si>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</si>
  <si>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</si>
  <si>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</si>
  <si>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</si>
  <si>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</si>
  <si>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</si>
  <si>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</si>
  <si>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</si>
  <si>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</si>
  <si>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</si>
  <si>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</si>
  <si>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</si>
  <si>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</si>
  <si>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</si>
  <si>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</si>
  <si>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</si>
  <si>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</si>
  <si>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</si>
  <si>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</si>
  <si>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</si>
  <si>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</si>
  <si>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</si>
  <si>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</si>
  <si>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</si>
  <si>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</si>
  <si>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</si>
  <si>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</si>
  <si>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</si>
  <si>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</si>
  <si>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</si>
  <si>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</si>
  <si>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</si>
  <si>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</si>
  <si>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</si>
  <si>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</si>
  <si>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</si>
  <si>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</si>
  <si>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</si>
  <si>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</si>
  <si>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</si>
  <si>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</si>
  <si>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</si>
  <si>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</si>
  <si>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</si>
  <si>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</si>
  <si>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</si>
  <si>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</si>
  <si>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</si>
  <si>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</si>
  <si>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</si>
  <si>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</si>
  <si>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</si>
  <si>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</si>
  <si>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</si>
  <si>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</si>
  <si>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</si>
  <si>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</si>
  <si>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</si>
  <si>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</si>
  <si>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</si>
  <si>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</si>
  <si>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</si>
  <si>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</si>
  <si>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</si>
  <si>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</si>
  <si>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</si>
  <si>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</si>
  <si>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</si>
  <si>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</si>
  <si>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</si>
  <si>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</si>
  <si>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</si>
  <si>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</si>
  <si>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</si>
  <si>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</si>
  <si>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</si>
  <si>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</si>
  <si>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</si>
  <si>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</si>
  <si>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</si>
  <si>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</si>
  <si>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</si>
  <si>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</si>
  <si>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</si>
  <si>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</si>
  <si>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</si>
  <si>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</si>
  <si>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</si>
  <si>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</si>
  <si>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</si>
  <si>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</si>
  <si>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</si>
  <si>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</si>
  <si>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</si>
  <si>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</si>
  <si>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</si>
  <si>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</si>
  <si>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</si>
  <si>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</si>
  <si>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</si>
  <si>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</si>
  <si>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</si>
  <si>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</si>
  <si>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</si>
  <si>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</si>
  <si>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</si>
  <si>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</si>
  <si>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</si>
  <si>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</si>
  <si>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</si>
  <si>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</si>
  <si>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</si>
  <si>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</si>
  <si>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</si>
  <si>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</si>
  <si>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</si>
  <si>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</si>
  <si>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</si>
  <si>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</si>
  <si>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</si>
  <si>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</si>
  <si>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</si>
  <si>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</si>
  <si>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</si>
  <si>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</si>
  <si>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</si>
  <si>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</si>
  <si>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</si>
  <si>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</si>
  <si>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</si>
  <si>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</si>
  <si>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</si>
  <si>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</si>
  <si>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</si>
  <si>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</si>
  <si>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</si>
  <si>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</si>
  <si>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</si>
  <si>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</si>
  <si>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</si>
  <si>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</si>
  <si>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</si>
  <si>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</si>
  <si>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</si>
  <si>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</si>
  <si>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</si>
  <si>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</si>
  <si>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</si>
  <si>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</si>
  <si>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</si>
  <si>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</si>
  <si>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</si>
  <si>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</si>
  <si>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</si>
  <si>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</si>
  <si>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</si>
  <si>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</si>
  <si>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</si>
  <si>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</si>
  <si>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</si>
  <si>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</si>
  <si>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</si>
  <si>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</si>
  <si>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</si>
  <si>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</si>
  <si>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</si>
  <si>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</si>
  <si>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</si>
  <si>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</si>
  <si>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</si>
  <si>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</si>
  <si>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</si>
  <si>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</si>
  <si>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</si>
  <si>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</si>
  <si>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</si>
  <si>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</si>
  <si>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</si>
  <si>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</si>
  <si>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</si>
  <si>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</si>
  <si>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</si>
  <si>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</si>
  <si>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</si>
  <si>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</si>
  <si>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</si>
  <si>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</si>
  <si>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</si>
  <si>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</si>
  <si>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</si>
  <si>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</si>
  <si>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</si>
  <si>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</si>
  <si>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</si>
  <si>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</si>
  <si>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</si>
  <si>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</si>
  <si>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</si>
  <si>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</si>
  <si>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</si>
  <si>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</si>
  <si>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</si>
  <si>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</si>
  <si>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</si>
  <si>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</si>
  <si>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</si>
  <si>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</si>
  <si>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</si>
  <si>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</si>
  <si>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</si>
  <si>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</si>
  <si>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</si>
  <si>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</si>
  <si>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</si>
  <si>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</si>
  <si>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</si>
  <si>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</si>
  <si>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</si>
  <si>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</si>
  <si>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</si>
  <si>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</si>
  <si>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</si>
  <si>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</si>
  <si>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</si>
  <si>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</si>
  <si>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</si>
  <si>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</si>
  <si>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</si>
  <si>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</si>
  <si>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</si>
  <si>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</si>
  <si>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</si>
  <si>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</si>
  <si>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</si>
  <si>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</si>
  <si>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</si>
  <si>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</si>
  <si>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</si>
  <si>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</si>
  <si>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</si>
  <si>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</si>
  <si>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</si>
  <si>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</si>
  <si>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</si>
  <si>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</si>
  <si>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</si>
  <si>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</si>
  <si>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</si>
  <si>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</si>
  <si>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</si>
  <si>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</si>
  <si>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</si>
  <si>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</si>
  <si>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</si>
  <si>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</si>
  <si>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</si>
  <si>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</si>
  <si>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</si>
  <si>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</si>
  <si>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</si>
  <si>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</si>
  <si>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</si>
  <si>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</si>
  <si>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</si>
  <si>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</si>
  <si>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</si>
  <si>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</si>
  <si>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</si>
  <si>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</si>
  <si>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</si>
  <si>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</si>
  <si>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</si>
  <si>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</si>
  <si>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</si>
  <si>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</si>
  <si>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</si>
  <si>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</si>
  <si>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</si>
  <si>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</si>
  <si>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</si>
  <si>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</si>
  <si>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</si>
  <si>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</si>
  <si>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</si>
  <si>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</si>
  <si>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</si>
  <si>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</si>
  <si>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</si>
  <si>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</si>
  <si>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</si>
  <si>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</si>
  <si>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</si>
  <si>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</si>
  <si>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</si>
  <si>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</si>
  <si>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</si>
  <si>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</si>
  <si>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</si>
  <si>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</si>
  <si>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</si>
  <si>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</si>
  <si>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</si>
  <si>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</si>
  <si>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</si>
  <si>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</si>
  <si>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</si>
  <si>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</si>
  <si>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</si>
  <si>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</si>
  <si>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</si>
  <si>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</si>
  <si>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</si>
  <si>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</si>
  <si>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</si>
  <si>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</si>
  <si>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</si>
  <si>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</si>
  <si>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</si>
  <si>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</si>
  <si>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</si>
  <si>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</si>
  <si>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</si>
  <si>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</si>
  <si>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</si>
  <si>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</si>
  <si>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</si>
  <si>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</si>
  <si>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</si>
  <si>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</si>
  <si>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</si>
  <si>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</si>
  <si>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</si>
  <si>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</si>
  <si>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</si>
  <si>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</si>
  <si>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</si>
  <si>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</si>
  <si>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</si>
  <si>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</si>
  <si>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</si>
  <si>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</si>
  <si>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</si>
  <si>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</si>
  <si>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</si>
  <si>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</si>
  <si>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</si>
  <si>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</si>
  <si>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</si>
  <si>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</si>
  <si>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</si>
  <si>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</si>
  <si>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</si>
  <si>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</si>
  <si>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</si>
  <si>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</si>
  <si>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</si>
  <si>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</si>
  <si>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</si>
  <si>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</si>
  <si>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</si>
  <si>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</si>
  <si>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</si>
  <si>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</si>
  <si>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</si>
  <si>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</si>
  <si>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</si>
  <si>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</si>
  <si>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</si>
  <si>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</si>
  <si>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</si>
  <si>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</si>
  <si>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</si>
  <si>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</si>
  <si>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</si>
  <si>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</si>
  <si>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</si>
  <si>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</si>
  <si>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</si>
  <si>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</si>
  <si>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</si>
  <si>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</si>
  <si>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</si>
  <si>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</si>
  <si>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</si>
  <si>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</si>
  <si>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</si>
  <si>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</si>
  <si>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</si>
  <si>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</si>
  <si>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</si>
  <si>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</si>
  <si>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</si>
  <si>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</si>
  <si>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</si>
  <si>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</si>
  <si>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</si>
  <si>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</si>
  <si>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</si>
  <si>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</si>
  <si>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</si>
  <si>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</si>
  <si>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</si>
  <si>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</si>
  <si>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</si>
  <si>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</si>
  <si>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</si>
  <si>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</si>
  <si>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</si>
  <si>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</si>
  <si>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</si>
  <si>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</si>
  <si>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</si>
  <si>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</si>
  <si>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</si>
  <si>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</si>
  <si>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</si>
  <si>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</si>
  <si>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</si>
  <si>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</si>
  <si>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</si>
  <si>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</si>
  <si>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</si>
  <si>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</si>
  <si>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</si>
  <si>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</si>
  <si>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</si>
  <si>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</si>
  <si>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</si>
  <si>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</si>
  <si>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</si>
  <si>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</si>
  <si>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</si>
  <si>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</si>
  <si>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</si>
  <si>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</si>
  <si>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</si>
  <si>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</si>
  <si>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</si>
  <si>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</si>
  <si>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</si>
  <si>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</si>
  <si>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</si>
  <si>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</si>
  <si>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</si>
  <si>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</si>
  <si>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</si>
  <si>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</si>
  <si>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</si>
  <si>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</si>
  <si>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</si>
  <si>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</si>
  <si>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</si>
  <si>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</si>
  <si>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</si>
  <si>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</si>
  <si>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</si>
  <si>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</si>
  <si>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</si>
  <si>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</si>
  <si>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</si>
  <si>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</si>
  <si>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</si>
  <si>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</si>
  <si>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</si>
  <si>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</si>
  <si>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</si>
  <si>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</si>
  <si>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</si>
  <si>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</si>
  <si>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</si>
  <si>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</si>
  <si>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</si>
  <si>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</si>
  <si>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</si>
  <si>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</si>
  <si>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</si>
  <si>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</si>
  <si>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</si>
  <si>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</si>
  <si>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</si>
  <si>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</si>
  <si>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</si>
  <si>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</si>
  <si>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</si>
  <si>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</si>
  <si>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</si>
  <si>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</si>
  <si>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</si>
  <si>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</si>
  <si>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</si>
  <si>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</si>
  <si>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</si>
  <si>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</si>
  <si>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</si>
  <si>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</si>
  <si>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</si>
  <si>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</si>
  <si>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</si>
  <si>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</si>
  <si>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</si>
  <si>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</si>
  <si>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</si>
  <si>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</si>
  <si>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</si>
  <si>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</si>
  <si>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</si>
  <si>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</si>
  <si>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</si>
  <si>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</si>
  <si>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</si>
  <si>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</si>
  <si>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</si>
  <si>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</si>
  <si>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</si>
  <si>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</si>
  <si>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</si>
  <si>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</si>
  <si>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</si>
  <si>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</si>
  <si>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</si>
  <si>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</si>
  <si>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</si>
  <si>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</si>
  <si>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</si>
  <si>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</si>
  <si>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</si>
  <si>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</si>
  <si>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</si>
  <si>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</si>
  <si>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</si>
  <si>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</si>
  <si>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</si>
  <si>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</si>
  <si>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</si>
  <si>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</si>
  <si>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</si>
  <si>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</si>
  <si>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</si>
  <si>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Integrated Programme to Build Resilience to Climate Change &amp; Adaptive Capacity of Vulnerable Communities in Kenya</t>
  </si>
  <si>
    <t>National Environment Management Authority (NEMA) - Kenya</t>
  </si>
  <si>
    <t xml:space="preserve">National </t>
  </si>
  <si>
    <t xml:space="preserve">Kenya </t>
  </si>
  <si>
    <t>Laikipia, Kajiado, Kisumu, Makueni, Wajir, Marsabit, Kwale, Kilifi, Garissa, Machakos, Kitui, Murang'a, Embu, and Taita Taveta Counties.</t>
  </si>
  <si>
    <t>1st June 2016</t>
  </si>
  <si>
    <t>Ms.Wangare Kirumba</t>
  </si>
  <si>
    <t>WKirumba@nema.go.ke</t>
  </si>
  <si>
    <t>1st June 2017</t>
  </si>
  <si>
    <t>Mr.Charles Sunkuli</t>
  </si>
  <si>
    <t>ps@environment.go.ke</t>
  </si>
  <si>
    <t>National Environment Management Authority (NEMA)-Kenya</t>
  </si>
  <si>
    <t>Prof.Geoffrey Wahungu</t>
  </si>
  <si>
    <t xml:space="preserve">Kenya Forest Research Institute (KEFRI) </t>
  </si>
  <si>
    <t>Dr.Ben Chikamai</t>
  </si>
  <si>
    <t>director@kefri.org</t>
  </si>
  <si>
    <t>Tana Athi River Development Authority (TARDA)</t>
  </si>
  <si>
    <t>Mr.Steven G.Ruimuku</t>
  </si>
  <si>
    <t>infor@tarda.co.ke</t>
  </si>
  <si>
    <t>Coast Development Authority (CDA)</t>
  </si>
  <si>
    <t>Delays in Implementation of Programme activities</t>
  </si>
  <si>
    <t>Conflict Management</t>
  </si>
  <si>
    <t>Limited Stakeholders Involvement</t>
  </si>
  <si>
    <t>Instability within programme areas</t>
  </si>
  <si>
    <t>Financial Risk</t>
  </si>
  <si>
    <t>Natural and Environmental hazards</t>
  </si>
  <si>
    <t>Environmental and Social Risks</t>
  </si>
  <si>
    <t>1.1.1 No. of HHs adopting drought tolerant and high value food crops</t>
  </si>
  <si>
    <t xml:space="preserve">Output </t>
  </si>
  <si>
    <t xml:space="preserve">1.1.2 No. and types of livelihood strategies </t>
  </si>
  <si>
    <t xml:space="preserve">1.2.1 No and type of alternative livelihood strategies </t>
  </si>
  <si>
    <t>1.3.1 % Increase in food production per Ha2</t>
  </si>
  <si>
    <t xml:space="preserve">1.3.2 No and type of irrigation methods </t>
  </si>
  <si>
    <t xml:space="preserve">3.1.1 Length of shoreline stabilized. </t>
  </si>
  <si>
    <t xml:space="preserve">3.1.2 No. of HHs secured from the effects of sea level rise and shoreline changes. </t>
  </si>
  <si>
    <t xml:space="preserve">3.2.1 Area in Ha of Mangroves Ecosystem rehabilitated in Vanga and Gazi. </t>
  </si>
  <si>
    <t>3.4.1 Length of shoreline where erosion and accretion has been controlled</t>
  </si>
  <si>
    <t>3.5.1 Inventory and GIS database for the shoreline and mangrove ecosystem in place.</t>
  </si>
  <si>
    <t>www.nema.go.ke</t>
  </si>
  <si>
    <t>Ministry of Environment and Forestry</t>
  </si>
  <si>
    <t>4th November 2014</t>
  </si>
  <si>
    <t>30th May 2019</t>
  </si>
  <si>
    <t>pwahungu@nema.go.ke</t>
  </si>
  <si>
    <t>N/A</t>
  </si>
  <si>
    <t>Estimated cumulative total disbursement as of [31st December 2017]</t>
  </si>
  <si>
    <t>Execution costs 9.5%</t>
  </si>
  <si>
    <t>VIRED</t>
  </si>
  <si>
    <t>Request for Quotation (RFQ)</t>
  </si>
  <si>
    <t>Twenyo Hardwares Rabuor</t>
  </si>
  <si>
    <t>17/08/2016</t>
  </si>
  <si>
    <t>Nil</t>
  </si>
  <si>
    <t>Request for Quotation</t>
  </si>
  <si>
    <t>Global Bamboo Solutions</t>
  </si>
  <si>
    <t>Wire Forest Management Association</t>
  </si>
  <si>
    <t>Wi Pinje Eco Resort</t>
  </si>
  <si>
    <t>06/07/2016</t>
  </si>
  <si>
    <t>Direct procurement</t>
  </si>
  <si>
    <t>Ahero Multipurpose Development Training Institute</t>
  </si>
  <si>
    <t>30/06/2016</t>
  </si>
  <si>
    <t>Lenghty Institutional processes in setting up critical operational mechanisms for project kick-off</t>
  </si>
  <si>
    <t>Output 1.1. Increased adoption of drought tolerant food crops and high value crops</t>
  </si>
  <si>
    <t>Output 1.2. Diversified alternative livelihood sources</t>
  </si>
  <si>
    <t>Output 1.3. Increased food production through appropriate and efficient irrigation methods</t>
  </si>
  <si>
    <t>Output 1.4. Enhanced efficient food utilization through implementation of post harvest strategies and value chain approach</t>
  </si>
  <si>
    <t>Output 1.6. Enhanced land productivity through ecological land use systems , conservation strategies and management technologies</t>
  </si>
  <si>
    <t>Output 2.1. Established  appropriate physical assets and infrastructure for water harvesting, storage and irrigation.</t>
  </si>
  <si>
    <t xml:space="preserve">Output 4.1. Enhanced disaster risk reduction and increasing preparedness among vulnerable communities  </t>
  </si>
  <si>
    <t xml:space="preserve">Output 3.1. Implemented Integrated Shoreline and Mangrove Ecosystem Management (ISMEM) plan </t>
  </si>
  <si>
    <t xml:space="preserve">Output 5.1.   Established information systems for documenting program implementation processes, information and best practices/lessons learnt </t>
  </si>
  <si>
    <t xml:space="preserve">Output 5.2.   Knowledge generation and dissemination </t>
  </si>
  <si>
    <t>Output 5.3. Awareness creation and sensitization on climate change adaptation.</t>
  </si>
  <si>
    <t>Farm impliment and material purchases, RFQ,          28/07/2016</t>
  </si>
  <si>
    <t>Jubilee Jumbo Hardware</t>
  </si>
  <si>
    <t>Lowest price Quotation on all items requested</t>
  </si>
  <si>
    <t>Pabari Enterprises Ltd</t>
  </si>
  <si>
    <t>Twenyo Hardware</t>
  </si>
  <si>
    <t>Bamboo purchases , RFQ, 30/06/2016</t>
  </si>
  <si>
    <t>Africa Bamboo Centre</t>
  </si>
  <si>
    <t>Wire Forest Management</t>
  </si>
  <si>
    <t>Workshop provision , RFQ ,29/06/2016</t>
  </si>
  <si>
    <t>Wi Pinje Eco Resort Centre</t>
  </si>
  <si>
    <t xml:space="preserve">Lowest price Quotation on all items requested    </t>
  </si>
  <si>
    <t>Mavelo Hotel</t>
  </si>
  <si>
    <t>A Government institution offering service at reasonable cost</t>
  </si>
  <si>
    <t>Gallant Link Ltd</t>
  </si>
  <si>
    <t>18.01.2017</t>
  </si>
  <si>
    <t>-</t>
  </si>
  <si>
    <t>TARDA</t>
  </si>
  <si>
    <t>Blueling Company Ltd</t>
  </si>
  <si>
    <t>Pioneer Engineering</t>
  </si>
  <si>
    <t>Splash General Supplies Ltd</t>
  </si>
  <si>
    <t>Toyota Kenya Limited</t>
  </si>
  <si>
    <t>26.01.2017</t>
  </si>
  <si>
    <t>Benjamin K Kogo</t>
  </si>
  <si>
    <t>05.10.2016</t>
  </si>
  <si>
    <t>Request for proposal for detailed feasibility study &amp; design of Small Holder Irrigation Scheme In Masinga, Machakos County Lot 1</t>
  </si>
  <si>
    <t>Ring Africa Consultancy</t>
  </si>
  <si>
    <t>09.09.2016</t>
  </si>
  <si>
    <t>Supply of  KUN 25R-PRMDHN 4*4 double cab-standard</t>
  </si>
  <si>
    <t xml:space="preserve">Consultancy services to undertake environment and social impact assessment study for the proposed fruit processing plant in Kirinyaga, fish and milk coolant at Ekalakala and Emali projects respectively </t>
  </si>
  <si>
    <t>HORN AID</t>
  </si>
  <si>
    <t>Halgan Megabid Ltd</t>
  </si>
  <si>
    <t>Hannan Construction Ltd</t>
  </si>
  <si>
    <t>Execution costs 9.5 %</t>
  </si>
  <si>
    <t xml:space="preserve"> Gazi shoreline has 4.5 Km of Mangrove
• Jimbo Sea wall is 0.41 Km and Vanga Sea wall is 1.471 Km 
</t>
  </si>
  <si>
    <t xml:space="preserve">• 5 mangrove rehabilitation site have beed stabilized through planting; 20 Ha </t>
  </si>
  <si>
    <t>Stabilize at least 4.81 km of the Gazi and Vanga Shoreline</t>
  </si>
  <si>
    <t>• Out of 650 HHs in Gazi only 5 HHs are insecure however, in Mwaembe a Dep. County Commisioner residence, an aquifer serving Msambweni sub-county, 2Km public beach 1 beach hotel and 6 HHs are at risk
• The whole of Vanga and Jimbo village (1,290 No. of HHs) are vulnerable to the effects of sea level rise and shoreline changes</t>
  </si>
  <si>
    <t>Secure at least 3,579 households from the effects of sea level rise and shoreline changes in Gazi and Vanga</t>
  </si>
  <si>
    <t>• 160Ha of Mangrove in Gazi require rehabilitation and only 20Ha have been rehabilitated
• 426.5Ha of Mangrove in Vanga require rehabilitation and only 340Ha have been rehabilitated
• 1,361 Ha of Mangrove in Bodo require rehabilitation and there are no rehabilitation activities reported</t>
  </si>
  <si>
    <t>70,756 mangroves seedlings (20Ha) have been planted in both Gazi and Vanga mangrove ecosystem</t>
  </si>
  <si>
    <t>Rehabilitate at least 2,815 Ha of the Vanga and Gazi Mangrove Ecosystems</t>
  </si>
  <si>
    <t>• The coral reef shoreline from Diani to Jimbo is 68.8Km           • Wasini CCA coral restoration/rehabilitation 1.32KM (2.5Ha), Sea grass restoration site 1 KM (2.3Ha),   • Kisite-Mpunguti marine park and reserve 8.7 KM</t>
  </si>
  <si>
    <t xml:space="preserve">• Gazi shoreline has 4.5 Km of Mangrove
• Jimbo Sea wall is 0.41 Km and Vanga Sea wall is 1.471 Km </t>
  </si>
  <si>
    <t>Control erosion andaccretion for at least 7.51 km of the Vanga and Gazi shorelines</t>
  </si>
  <si>
    <t xml:space="preserve">There is NO harmonised/integrated GIS Inventory and Database for ISMEM. Every institution has its own inventory in the region. </t>
  </si>
  <si>
    <t xml:space="preserve">A KCCAP website has been established. www.kccap.co.ke  </t>
  </si>
  <si>
    <t>Establish a GIS Inventory and Database for the shoreline and mangrove ecosystems</t>
  </si>
  <si>
    <t>400 farmers achieving an 25% average increase in food production per Ha2</t>
  </si>
  <si>
    <t>15,000 HH with a 25% increase in food consumption</t>
  </si>
  <si>
    <t>%30 reduction in reduced negative coping strategies</t>
  </si>
  <si>
    <t>200 farmers working with drip irrigation</t>
  </si>
  <si>
    <t xml:space="preserve">5.2.2. No of observable modification in behavior adopted by  targeted population to respond to shocks and climate change documented </t>
  </si>
  <si>
    <t>Construction of 4 evacuation Centers</t>
  </si>
  <si>
    <t>20 members of 20 groups trained as TOTs on marketing and value addations</t>
  </si>
  <si>
    <t>Negligible number of appropriate and efficient irrigation methods for food production.</t>
  </si>
  <si>
    <t>1.4.1 No and type (HH or Comon) of grain stores in the project location.</t>
  </si>
  <si>
    <t>1.4.2. % of existing Value addition and preservation  techniques</t>
  </si>
  <si>
    <t xml:space="preserve">1.4.3 No of existing associations and cooperative societies, village savings and loan associations (VSLA) </t>
  </si>
  <si>
    <t>1.4.2 % of existing Value addition and preservation  techniques</t>
  </si>
  <si>
    <t>2.1 Number of physical assets and infrastructure for water harvesting, storage and irrigation established</t>
  </si>
  <si>
    <t xml:space="preserve">5.1.1No. and capacity of existing national and regional centers and networks to respond rapidly to extreme weather events </t>
  </si>
  <si>
    <t>Dr. Muhammed Hassan Keina</t>
  </si>
  <si>
    <t>cda@cda.go.ke</t>
  </si>
  <si>
    <t>80 households (4000  beficiaries) practicing drip irrigation</t>
  </si>
  <si>
    <t>Site for sowing of grass  seed identified</t>
  </si>
  <si>
    <t>20,000kg of drought tolerant grass seed for fodder production planted</t>
  </si>
  <si>
    <t>10 community based green zones established</t>
  </si>
  <si>
    <t>113 community members were trained on the use of early warning systems to mitigate the adverse effects of drought and flooding to their livelihood. 24 teachers were also trained on early warning systems to minimize impact of disaster on learning</t>
  </si>
  <si>
    <t>1ST JUNE 2016 TO 31ST DECEMBER 2017</t>
  </si>
  <si>
    <t>10th October 2014</t>
  </si>
  <si>
    <t xml:space="preserve">Component 1:Enhancing Climate Change resilience for  improved food security in selected Counties </t>
  </si>
  <si>
    <r>
      <rPr>
        <b/>
        <sz val="11"/>
        <color indexed="8"/>
        <rFont val="Times New Roman"/>
        <family val="1"/>
      </rPr>
      <t>Output 1.1.</t>
    </r>
    <r>
      <rPr>
        <sz val="11"/>
        <color indexed="8"/>
        <rFont val="Times New Roman"/>
        <family val="1"/>
      </rPr>
      <t xml:space="preserve"> Increased adoption of drought tolerant food crops and high value crops</t>
    </r>
  </si>
  <si>
    <r>
      <rPr>
        <b/>
        <sz val="11"/>
        <color indexed="8"/>
        <rFont val="Times New Roman"/>
        <family val="1"/>
      </rPr>
      <t>Output 1.2.</t>
    </r>
    <r>
      <rPr>
        <sz val="11"/>
        <color indexed="8"/>
        <rFont val="Times New Roman"/>
        <family val="1"/>
      </rPr>
      <t xml:space="preserve"> Diversified alternative livelihood sources</t>
    </r>
  </si>
  <si>
    <r>
      <rPr>
        <b/>
        <sz val="11"/>
        <color indexed="8"/>
        <rFont val="Times New Roman"/>
        <family val="1"/>
      </rPr>
      <t>Output 1.3.</t>
    </r>
    <r>
      <rPr>
        <sz val="11"/>
        <color indexed="8"/>
        <rFont val="Times New Roman"/>
        <family val="1"/>
      </rPr>
      <t xml:space="preserve"> Increased food production through appropriate and efficient irrigation methods</t>
    </r>
  </si>
  <si>
    <r>
      <rPr>
        <b/>
        <sz val="11"/>
        <color indexed="8"/>
        <rFont val="Times New Roman"/>
        <family val="1"/>
      </rPr>
      <t>Output 1.4.</t>
    </r>
    <r>
      <rPr>
        <sz val="11"/>
        <color indexed="8"/>
        <rFont val="Times New Roman"/>
        <family val="1"/>
      </rPr>
      <t xml:space="preserve"> Enhanced efficient food utilization through implementation of post harvest strategies and value chain approach</t>
    </r>
  </si>
  <si>
    <r>
      <rPr>
        <b/>
        <sz val="11"/>
        <color indexed="8"/>
        <rFont val="Times New Roman"/>
        <family val="1"/>
      </rPr>
      <t>Output 1.5</t>
    </r>
    <r>
      <rPr>
        <sz val="11"/>
        <color indexed="8"/>
        <rFont val="Times New Roman"/>
        <family val="1"/>
      </rPr>
      <t xml:space="preserve">. Increased animal production through adoption of drought tolerant animal breeds, pasture conservation and emergency fodder banks </t>
    </r>
  </si>
  <si>
    <r>
      <rPr>
        <b/>
        <sz val="11"/>
        <color indexed="8"/>
        <rFont val="Times New Roman"/>
        <family val="1"/>
      </rPr>
      <t>Output 1.6.</t>
    </r>
    <r>
      <rPr>
        <sz val="11"/>
        <color indexed="8"/>
        <rFont val="Times New Roman"/>
        <family val="1"/>
      </rPr>
      <t xml:space="preserve"> Enhanced land productivity through ecological land use systems , conservation strategies and management technologies</t>
    </r>
  </si>
  <si>
    <r>
      <rPr>
        <b/>
        <sz val="11"/>
        <color indexed="8"/>
        <rFont val="Times New Roman"/>
        <family val="1"/>
      </rPr>
      <t>Output 2.1.</t>
    </r>
    <r>
      <rPr>
        <sz val="11"/>
        <color indexed="8"/>
        <rFont val="Times New Roman"/>
        <family val="1"/>
      </rPr>
      <t xml:space="preserve"> Established  appropriate physical assets and infrastructure for water harvesting, storage and irrigation.</t>
    </r>
  </si>
  <si>
    <t xml:space="preserve">Component 2: Improving climate resilient water management systems to enhance food security in selected Counties </t>
  </si>
  <si>
    <t>Component 3: Increase resilience to climate change of Shoreline and Mangrove Ecosystem in Kenyan coastal zone</t>
  </si>
  <si>
    <r>
      <rPr>
        <b/>
        <sz val="11"/>
        <color indexed="8"/>
        <rFont val="Times New Roman"/>
        <family val="1"/>
      </rPr>
      <t>Output 3.1.</t>
    </r>
    <r>
      <rPr>
        <sz val="11"/>
        <color indexed="8"/>
        <rFont val="Times New Roman"/>
        <family val="1"/>
      </rPr>
      <t xml:space="preserve"> Implemented Integrated Shoreline and Mangrove Ecosystem Management (ISMEM) plan </t>
    </r>
  </si>
  <si>
    <t xml:space="preserve">Component 4: Disaster risk reduction and increasing preparedness among vulnerable communities </t>
  </si>
  <si>
    <r>
      <rPr>
        <b/>
        <sz val="11"/>
        <color indexed="8"/>
        <rFont val="Times New Roman"/>
        <family val="1"/>
      </rPr>
      <t>Output 4.1.</t>
    </r>
    <r>
      <rPr>
        <sz val="11"/>
        <color indexed="8"/>
        <rFont val="Times New Roman"/>
        <family val="1"/>
      </rPr>
      <t xml:space="preserve"> Enhanced disaster risk reduction and increasing preparedness among vulnerable communities  </t>
    </r>
  </si>
  <si>
    <t>Component 5: Strengthening capacity and knowledge management for Program Implementation and Climate change adaptation</t>
  </si>
  <si>
    <r>
      <rPr>
        <b/>
        <sz val="11"/>
        <color indexed="8"/>
        <rFont val="Times New Roman"/>
        <family val="1"/>
      </rPr>
      <t>Output 5.1.</t>
    </r>
    <r>
      <rPr>
        <sz val="11"/>
        <color indexed="8"/>
        <rFont val="Times New Roman"/>
        <family val="1"/>
      </rPr>
      <t xml:space="preserve">   Established information systems for documenting program implementation processes, information and best practices/lessons learnt </t>
    </r>
  </si>
  <si>
    <r>
      <rPr>
        <b/>
        <sz val="11"/>
        <color indexed="8"/>
        <rFont val="Times New Roman"/>
        <family val="1"/>
      </rPr>
      <t>Output 5.2.</t>
    </r>
    <r>
      <rPr>
        <sz val="11"/>
        <color indexed="8"/>
        <rFont val="Times New Roman"/>
        <family val="1"/>
      </rPr>
      <t xml:space="preserve">   Knowledge generation and dissemination </t>
    </r>
  </si>
  <si>
    <r>
      <rPr>
        <b/>
        <sz val="11"/>
        <color indexed="8"/>
        <rFont val="Times New Roman"/>
        <family val="1"/>
      </rPr>
      <t>Output 5.3.</t>
    </r>
    <r>
      <rPr>
        <sz val="11"/>
        <color indexed="8"/>
        <rFont val="Times New Roman"/>
        <family val="1"/>
      </rPr>
      <t xml:space="preserve"> Awareness creation and sensitization on climate change adaptation.</t>
    </r>
  </si>
  <si>
    <r>
      <rPr>
        <b/>
        <sz val="11"/>
        <color indexed="8"/>
        <rFont val="Times New Roman"/>
        <family val="1"/>
      </rPr>
      <t xml:space="preserve">Output 5.4. </t>
    </r>
    <r>
      <rPr>
        <sz val="11"/>
        <color indexed="8"/>
        <rFont val="Times New Roman"/>
        <family val="1"/>
      </rPr>
      <t>Strengthening capacity for program Implementation and Climate change adaptation</t>
    </r>
  </si>
  <si>
    <t xml:space="preserve">Output 1.5. Increased animal production through adoption of drought tolerant animal breeds, pasture conservation and emergency fodder banks </t>
  </si>
  <si>
    <t>Output 5.4. Strengthening capacity for program Implementation and Climate change adaptation</t>
  </si>
  <si>
    <t>NIE 022</t>
  </si>
  <si>
    <t>HORN AID (K)</t>
  </si>
  <si>
    <t>NASARU CBO</t>
  </si>
  <si>
    <t>Langi  Traders</t>
  </si>
  <si>
    <t>NIL</t>
  </si>
  <si>
    <t>Nihal and Calson Ltd</t>
  </si>
  <si>
    <t>Fuji Construction  Ltd</t>
  </si>
  <si>
    <t>Adabla General Constractors</t>
  </si>
  <si>
    <t>Bluemark Infrastructure Ltd</t>
  </si>
  <si>
    <t>AFAD Construction Ltd</t>
  </si>
  <si>
    <t>Rockwave Africa Ltd</t>
  </si>
  <si>
    <t>Pioneer Engineering Ltd</t>
  </si>
  <si>
    <t>Stags Limited</t>
  </si>
  <si>
    <t>Tebo Investments Ltd</t>
  </si>
  <si>
    <t>Istahil Express Ltd</t>
  </si>
  <si>
    <t>JirToy Brothers</t>
  </si>
  <si>
    <t>Pinnie Ageny Ltd</t>
  </si>
  <si>
    <t>Pinnie Agency Ltd</t>
  </si>
  <si>
    <t xml:space="preserve">Konache Investment Ltd </t>
  </si>
  <si>
    <t>Saib Construction Ltd</t>
  </si>
  <si>
    <t>Kenasia Holdings Ltd</t>
  </si>
  <si>
    <t>North and Pride Ltd</t>
  </si>
  <si>
    <t>Centreline Logistics</t>
  </si>
  <si>
    <t>Worldlink Construction Ltd</t>
  </si>
  <si>
    <t>Bluemark Infrastucture Ltd</t>
  </si>
  <si>
    <t>Adabla General Contractors</t>
  </si>
  <si>
    <t>F&amp;A Trading Co. Ltd</t>
  </si>
  <si>
    <t>Century Design Ltd</t>
  </si>
  <si>
    <t>Fuji Construction Ltd</t>
  </si>
  <si>
    <t>Fenke Agencies Ltd</t>
  </si>
  <si>
    <t>Alrayan Construction Ltd</t>
  </si>
  <si>
    <t>Naliye Agency Ltd</t>
  </si>
  <si>
    <t>Sanabil Supplies</t>
  </si>
  <si>
    <t>Test Investment Ltd</t>
  </si>
  <si>
    <t>Minion Ltd</t>
  </si>
  <si>
    <t>Trippleage Investment Ltd</t>
  </si>
  <si>
    <t xml:space="preserve">WARDPA Holdings </t>
  </si>
  <si>
    <t xml:space="preserve">NASARU CBO </t>
  </si>
  <si>
    <t>Supply and installation of drip irrigation kits ,Request For  Quotation Procurement Method., Date of Call 20th April 2017</t>
  </si>
  <si>
    <t>Melvan Enterprises Ltd</t>
  </si>
  <si>
    <t>Sontech Enterprises</t>
  </si>
  <si>
    <t>Taize Investments Ltd</t>
  </si>
  <si>
    <t>Agri -irrigation and boreholes ltd</t>
  </si>
  <si>
    <t>Langi Traders</t>
  </si>
  <si>
    <t>Bidder with the lowest price</t>
  </si>
  <si>
    <t>11,567kgs of DTC seeds ( sorghum, cow peas, amaranthus etc.) procured and supplied to approximately 883  households for planting. 52 Demo sites on DTC establshed in various project sites. 670 ToT on DTC conducted.</t>
  </si>
  <si>
    <t>Red Cross is supporting 183 households to pursue farmng as an alternative livelihood system in a predomnantly pastoralist Waldaa in Marsabit County.</t>
  </si>
  <si>
    <t>1 percent of population in machakos county practicing fish farming</t>
  </si>
  <si>
    <t>400 fish famers in machakos to be equiped with improved fish preservation strategies   for improved incomes</t>
  </si>
  <si>
    <t>No fruit processing plant in the project area.</t>
  </si>
  <si>
    <t>Feasibility study and detailed designs ongoing for the construction of a fruit processing plant in Kirinyaga</t>
  </si>
  <si>
    <t>Improved income for 100 house holds through value addition</t>
  </si>
  <si>
    <t>Procurement of 200 drip irrigation kits completed for Laikipia project site.</t>
  </si>
  <si>
    <t>0% of grain stores .</t>
  </si>
  <si>
    <t>Farmer marketing groups formed in Marsabit County.</t>
  </si>
  <si>
    <t>37.2%  having bank accounts.14.4% mainstream banks, 3.3%SACCO, 0.8% Mshwari, groups 1.4%</t>
  </si>
  <si>
    <t>Masinga Community small scale irrigation project - 80 hectares to be put under irrigation infrastructure.70% project implementation done.</t>
  </si>
  <si>
    <t>60 micro- irrigation kits for 60 kitchen gardens in Kajiado County installed. 40 other households have been identified for installation.</t>
  </si>
  <si>
    <t>No irrigation practised in Waldaa area</t>
  </si>
  <si>
    <t xml:space="preserve">183 farmers now working with drip irrigation </t>
  </si>
  <si>
    <t>None in the project areas in Wajir County</t>
  </si>
  <si>
    <t>Fodder unavailabilty: 95% of animals receive insufficient feed in Kajiado and Wajir Counties</t>
  </si>
  <si>
    <t>Negligible use of ecological land use strategies and management  strategies for land production.</t>
  </si>
  <si>
    <t>Lack of conservation strategies</t>
  </si>
  <si>
    <t>Identified sites for alternative conservation strategies</t>
  </si>
  <si>
    <t>4 community groups mobilized to protect the sites, site identification and appropriate sites for dyke construction identified.</t>
  </si>
  <si>
    <t>Disharmony of operating procedures in a multi-institutional program set up</t>
  </si>
  <si>
    <t>50 Households practing pumped furrow irrigation in Ngetani area</t>
  </si>
  <si>
    <r>
      <rPr>
        <b/>
        <sz val="11"/>
        <color indexed="8"/>
        <rFont val="Times New Roman"/>
        <family val="1"/>
      </rPr>
      <t>3.3.1 Length of coral reefs rehabilitated and protected.</t>
    </r>
    <r>
      <rPr>
        <sz val="11"/>
        <color indexed="8"/>
        <rFont val="Times New Roman"/>
        <family val="1"/>
      </rPr>
      <t xml:space="preserve"> </t>
    </r>
  </si>
  <si>
    <r>
      <t xml:space="preserve"> </t>
    </r>
    <r>
      <rPr>
        <b/>
        <sz val="11"/>
        <color indexed="8"/>
        <rFont val="Times New Roman"/>
        <family val="1"/>
      </rPr>
      <t>5.2.1 Percentage of targeted population aware of predicted adverse impacts of climate change, and of appropriate responses in the target areas</t>
    </r>
  </si>
  <si>
    <t>Finance and Procurement Manual, NIE and EEs Contracts, Programme ESMF, Monitoring and Evaluation manual, Internal Audit and Risk Policy, Inception report, Baseline reports, Bronchures, Communication Strategy, Grievance Redress Mechanism.</t>
  </si>
  <si>
    <t>The targeted areas have negligible number of drought tolerant food crops and high value crops and are predominantly pastoral due to frequent droughts.</t>
  </si>
  <si>
    <t xml:space="preserve">Introduction of diversified livelihood systems has been initiated. </t>
  </si>
  <si>
    <t>Farming considered a second livelihood option to pastoralism</t>
  </si>
  <si>
    <t>In lower Yatta in Kitui County, 10,192 grafted mango seedlings ( approximately 100 households) have been planted with a success rate of 70%. 74 ToTs were trained on mango agronomc practices.</t>
  </si>
  <si>
    <t>In Loitokitok, a total of 3,400 grafted fruit seedlings were procured and distributed to selected groups within 4 wards. The seedlings comprised of 6 varieties of mangoes and 4 of citrus. All together 38 farmers planted the orchards with area ranging from 0.25ha to 2.0ha.A total of 220 members were trained from 15 groups.</t>
  </si>
  <si>
    <t>Feasibility study and detailed designs for the construction of a fish cooling plant at Ekalakala on-going</t>
  </si>
  <si>
    <t>Feasiblity study for the construction of 1 No.  Milk cooling plant in Kajiado County with 1000 liters per day capacity is on-going.</t>
  </si>
  <si>
    <t>Installation of 60 micro-irrigation kits for kitchen gardens and trainings done. 30 technicians trained on installation.</t>
  </si>
  <si>
    <t>Only 1.6% of households realize more than average production of main crop per Ha in Kajiado</t>
  </si>
  <si>
    <t>1,000 pawpaw trees (356 succesful), and 7,000 seedlings procured to be planted . Assorted horticultural crops planted (onions , watermelon, tomatoes , butternut ) in Waldaa, Marsabit County.</t>
  </si>
  <si>
    <t>1.4.1 No and type (HH or Common) of grain stores in the project location.</t>
  </si>
  <si>
    <t xml:space="preserve">Planned </t>
  </si>
  <si>
    <t>Fair use of drought tolerant animal breeds but rare utilization of efficient pasture conservation in Kajiado</t>
  </si>
  <si>
    <t>Fodder production is less than average in the project area due to persistent drought.</t>
  </si>
  <si>
    <t>120 bales  harvested in Marsabit.</t>
  </si>
  <si>
    <t>Sites and beneficiaries identified</t>
  </si>
  <si>
    <t>1212 tree seedlings planted  by 35 farmers.                                                                                                                                                                                                                                                                                Community organized into 20 groups.  230 ToTs and youths trained on soil and water conservation.</t>
  </si>
  <si>
    <t>Sites for community based green zones identified in Wajir</t>
  </si>
  <si>
    <t xml:space="preserve">On-going activity:                      • 2 shoreline stabilization sites identified, Jimbo 1Km and Mwaembe 2Km.                         • 5 mangrove rehabilitation sites </t>
  </si>
  <si>
    <t xml:space="preserve">Blocked drainage channels in the basin  identified. Approximately 6km of channels unblocked.              </t>
  </si>
  <si>
    <t>None in the project area.</t>
  </si>
  <si>
    <t xml:space="preserve">1. The beneficiary communities have high expectations from the program especially for livelihood improvement  
2. Stakeholder including community involvement and participation has enhanced project performance
3. Availability of local experts among the stakeholders has greatly advanced the project objectives
4. The communities face more climate change-related challenges than addressed by the current program. Opportunities for upscaling exists.     
5. Local/indigenous knowledge and expertise is key implementation            
6. Under-budgeting of some program deliverables was noted necessitating re-allocation of budgets.         (not material change)
7. Stakeholder engagement, though positive requires time and resources. In most cases, processes which require consultation took longer than planned, delaying the onset of dependent activities.
8. The activities which depend on seasons e.g. planting of crops and mangroves presents a particular challenge of synchronizing disbursements with readiness for the activities. Some activities are time bound e.g. coral reef and mangrove planting can only be done during low tides
9. Some activities involves a long processes e.g. development of management plans which depend on stakeholders involvement and participation
10. Community ownership of the project was an issue in some sites . This was addressed through several meetings and also having a new elected project committee who will oversee the implementation of the project and enhance sustainability
</t>
  </si>
  <si>
    <t xml:space="preserve">Yes, delays were experienced during the implementation. This was mainly due to
1. Acquisition of necessary approvals from National treasury to expedite the funds received
2. Initial mobilisation of critical technical and operational staff
3. 2017 was an electioneering year in Kenya, thereby causing some form of drag, in the project implementation
4. Time losses in contracting, launching, inceptions and disbursements from NIE to EE
</t>
  </si>
  <si>
    <t>A change in governance of the programme was instituted. The NIE introduced a field implementation committee constituted at every recipient county. This committee is the lowest layer of governance to oversight the work of the executing entities at the field/county level.                                                      There is no material change effected in the programme in relation to outputs or budget, only budget reallocations that are not significant.</t>
  </si>
  <si>
    <t xml:space="preserve">Gender has been  taken into consideration during the implementation of the project; examples of how this has been done is by ensuring the community committees have women representatives, and ensuring women participation during determination of project beneficiaries. One project site targets women as the main beneficiaries of the project. These women representatives have undergone successful trainings on environmental management, drought tolerant crops, drip kit irrigation management which has successfully impacted community. In all activities involved both men and women however they have specific roles in the society e.g. Beach management units which comprised of fishers are mostly men while community forest association which comprised of conservation groups are mostly women.
</t>
  </si>
  <si>
    <t>There is no material change effected in the programme, only budget reallocations that are not significant.</t>
  </si>
  <si>
    <t>`</t>
  </si>
  <si>
    <t xml:space="preserve">Low </t>
  </si>
  <si>
    <t>Medium</t>
  </si>
  <si>
    <t>High</t>
  </si>
  <si>
    <r>
      <t xml:space="preserve">Risk Measures: Were there any risk mitigation measures employed during the current reporting period?  If so, were risks reduced?  If not, why were these risks not reduced? </t>
    </r>
    <r>
      <rPr>
        <i/>
        <sz val="11"/>
        <color indexed="8"/>
        <rFont val="Times New Roman"/>
        <family val="1"/>
      </rPr>
      <t>Yes, the risks have been reduced considerably</t>
    </r>
  </si>
  <si>
    <t>Wangare Kirumba</t>
  </si>
  <si>
    <t>Prof. Geoffrey Wahungu</t>
  </si>
  <si>
    <t>dgnema@nema.go.ke</t>
  </si>
  <si>
    <t>Request for quotation</t>
  </si>
  <si>
    <t>Epicentre Africa</t>
  </si>
  <si>
    <t>18.09.17</t>
  </si>
  <si>
    <t xml:space="preserve">Direct procurement </t>
  </si>
  <si>
    <t>Quadco Forty Ltd</t>
  </si>
  <si>
    <t>06.09.17</t>
  </si>
  <si>
    <t xml:space="preserve">Isiolo Oasis Agrovet </t>
  </si>
  <si>
    <t>Biselex Kenya Limited</t>
  </si>
  <si>
    <t>Irrico International limited</t>
  </si>
  <si>
    <t xml:space="preserve">Ciiro Agrovet Supplies </t>
  </si>
  <si>
    <t>KENYA RED CROSS</t>
  </si>
  <si>
    <t>Solar Equipping of Four Boreholes in Waldaa, Marsabit County,Open Tender to prequalified suppliers, Opening date was 15.09.2017</t>
  </si>
  <si>
    <t>CAT</t>
  </si>
  <si>
    <t>Epicenter Africa</t>
  </si>
  <si>
    <t>Most Competitive Bidder</t>
  </si>
  <si>
    <t>Davis &amp; Shirtliff</t>
  </si>
  <si>
    <t>Assorted seedlings , Single Sourcing,06.09.17</t>
  </si>
  <si>
    <t>Single Source</t>
  </si>
  <si>
    <t xml:space="preserve">Twins chemist </t>
  </si>
  <si>
    <t>Rheupen Pharmacy</t>
  </si>
  <si>
    <t>KENYA RED-CROSS</t>
  </si>
  <si>
    <t>Procurement of Motor Vehicle</t>
  </si>
  <si>
    <t>General Motors East Africa Ltd</t>
  </si>
  <si>
    <t>27/05/2016</t>
  </si>
  <si>
    <t>Procurement of Laptops</t>
  </si>
  <si>
    <t>Abicom Technologies</t>
  </si>
  <si>
    <t>Tender</t>
  </si>
  <si>
    <t>CMC Motors</t>
  </si>
  <si>
    <t>NILL</t>
  </si>
  <si>
    <t>Portland Builders&amp;General Supplies</t>
  </si>
  <si>
    <t>COAST DEVELOPMENT AUTHORITY (CDA)</t>
  </si>
  <si>
    <t>COASTAL DEVELOPMENT AUTHORITY</t>
  </si>
  <si>
    <t>Name of Contract-Purchase of Motor Vehicle , Procruement Method-ministry contract-supplies branch, Date of Call 31.10.2016</t>
  </si>
  <si>
    <t>Contracted supplies by Ministry of Public Land, housing and urban development</t>
  </si>
  <si>
    <t>Name of Contract-Construction of waterpan , Procruement Method-tender, Date of Call-12-07-2017</t>
  </si>
  <si>
    <t>Portland Builders &amp;Gen supplies ltd</t>
  </si>
  <si>
    <t>Lowest Evaluated bidder</t>
  </si>
  <si>
    <t>Zodiac Logistics Limited</t>
  </si>
  <si>
    <t>Government contract</t>
  </si>
  <si>
    <t>Procurement of M/Vehicle Government Contract 23.05.2017</t>
  </si>
  <si>
    <t>Right Track Africa</t>
  </si>
  <si>
    <t>KENYA FORESTRY RESEARCH INSTITUTE (KEFRI)</t>
  </si>
  <si>
    <t>No bids as per circular 04/2015/2016 supply of motor vehicle</t>
  </si>
  <si>
    <t xml:space="preserve">WKirumba@nema.go.ke </t>
  </si>
  <si>
    <t>8.5% NIE fee</t>
  </si>
  <si>
    <t xml:space="preserve">TOTAL </t>
  </si>
  <si>
    <t>Signature Date</t>
  </si>
  <si>
    <t>Toyota Kenya</t>
  </si>
  <si>
    <t>19-09-2016</t>
  </si>
  <si>
    <t>18-10-2016</t>
  </si>
  <si>
    <t>NATIONAL IMPLEMENTING ENTITY (NIE)</t>
  </si>
  <si>
    <t>VIRED INTERNATIONAL</t>
  </si>
  <si>
    <t>Purchase of Motor Vehicle-Tender-18-10-2016</t>
  </si>
  <si>
    <t>Government Contract</t>
  </si>
  <si>
    <t>Jafftech Agencies</t>
  </si>
  <si>
    <t>Take  one Enterprises</t>
  </si>
  <si>
    <t>Mara -Savannah Nuptials</t>
  </si>
  <si>
    <t>Lowest bidder</t>
  </si>
  <si>
    <t>Technosavvy Ltd</t>
  </si>
  <si>
    <t>Realphum Enterpises</t>
  </si>
  <si>
    <t>Kappex Ltd</t>
  </si>
  <si>
    <t>Purchase of shredder,binding machine,water dispenser,telephone head sets,smart tv 32''&amp; digital  video camera-Request for quotations-30-06-2016</t>
  </si>
  <si>
    <t>Remicroft Ltd</t>
  </si>
  <si>
    <t>Novus</t>
  </si>
  <si>
    <t>Renbeam. Enterprises</t>
  </si>
  <si>
    <t>Purchase of 4 laptops- Request for quotations- 22-05-2017</t>
  </si>
  <si>
    <t>Julicom Intertrade</t>
  </si>
  <si>
    <t>Shepherd Company</t>
  </si>
  <si>
    <t>Paxwide Enterprise</t>
  </si>
  <si>
    <t>Intermass Stationers and printers</t>
  </si>
  <si>
    <t>The standard Ltd</t>
  </si>
  <si>
    <t>NATIONAL IMPLEMENTNG ENTITY (NIE)</t>
  </si>
  <si>
    <t>Privillage company ltd</t>
  </si>
  <si>
    <t>Most responsive bidder (Highest scorer Technical + Financial)</t>
  </si>
  <si>
    <t>Kenasia holdings</t>
  </si>
  <si>
    <t>Kent investments</t>
  </si>
  <si>
    <t>Joycot gen contractors</t>
  </si>
  <si>
    <t>Galantlink ltd</t>
  </si>
  <si>
    <t>Serico Age</t>
  </si>
  <si>
    <t>Gratimo holdings</t>
  </si>
  <si>
    <t>Worthmore solutions</t>
  </si>
  <si>
    <t>Marksons suppliers ltd</t>
  </si>
  <si>
    <t>Kinde Engineering</t>
  </si>
  <si>
    <t>Karura holdings</t>
  </si>
  <si>
    <t>Geocast Agencies</t>
  </si>
  <si>
    <t>Blueling works</t>
  </si>
  <si>
    <t>Olewa Works</t>
  </si>
  <si>
    <t>Most responsive bidder(Highest scorer Technical + Financial)</t>
  </si>
  <si>
    <t>Ends International</t>
  </si>
  <si>
    <t>Far East</t>
  </si>
  <si>
    <t>Northern Entertainment Limited</t>
  </si>
  <si>
    <t>Gaamey Construction</t>
  </si>
  <si>
    <t>Splash General Supplies</t>
  </si>
  <si>
    <t>Loris construction ltd</t>
  </si>
  <si>
    <t>Far East Motors</t>
  </si>
  <si>
    <t>Gichocho building ltd</t>
  </si>
  <si>
    <t>Suitable constructions</t>
  </si>
  <si>
    <t>Haroub Ahmed                                                                             Nema Registered EIA                       Expertbhroub@gmail.com</t>
  </si>
  <si>
    <t>Most responsive bidder</t>
  </si>
  <si>
    <t>Vitalis Too                                                                                   Nema Registered EIA Expertvialistoo@yahoo.com</t>
  </si>
  <si>
    <t>Benjamin K. Kogo                                                                                   Nema Registered EIA Expert                                                                 benkogo@gmail.com</t>
  </si>
  <si>
    <t>Ring  Africa Consultants Ltd (01)</t>
  </si>
  <si>
    <t>Ecosite Development Consultants (04)</t>
  </si>
  <si>
    <t>Bhundia  Associates Consulting Engineers (03)</t>
  </si>
  <si>
    <t xml:space="preserve">Losai Management Ltd (05) </t>
  </si>
  <si>
    <t>Wanjohi Mutonyi Consult Ltd  (02)</t>
  </si>
  <si>
    <t>Norken International Ltd (06)</t>
  </si>
  <si>
    <t>Toyota Kenya was contracted as Government supplier during the purchase period</t>
  </si>
  <si>
    <t>TANA AND ATHI RIVERS DEVELOPMENT AUTHORITY (TARDA)</t>
  </si>
  <si>
    <t xml:space="preserve">*   An Adaptation Fund committee has been established as an oversight body for implementation  with regular quarterly meetings to review, approve and provide corrective oversight on programme milestones.                                                                                                                                                                                                  *    The NIE Secreatriat has strengthened its monitoring functions to review progress in implementation of the various programme components by increasing number of staff dedicated to the program activities and development of monitoring tools.                                                                              *    Enhanced disbursement of funds for the implementation of programme activities to the executing entities with adequate capacity and proper governance structures  to fast track delayed project activities                                                                                                      </t>
  </si>
  <si>
    <t xml:space="preserve">There was conflict between the Public Finance Management Act 2012 and the Adaptation Fund operational policies on the eligibility of the NIE receiving monies directly without passing through the national treasury. After consultations between the National  Treasury, The NIE, the Designated Authority  and the AF Board; authorization was given to the NIE to receive the funds directly.                                                                               </t>
  </si>
  <si>
    <t xml:space="preserve">The Field Implementation Committess have been strengthened to broaden stakeholder engagements in the county level .                                                                                                   All executing entities are required to  have a  stakeholder engagement component in the execution of project activies.                                                                                 Continous monitoring checks on stakeholder engagement are ongoing in the project implementation cylce. Quarterly Progress reports have a component on stakehoder engagagement.         </t>
  </si>
  <si>
    <t>There has been no reported cases on instability on project areas, if and when  it happens collaboration with relevant government agencies in instability prone project areas has been identified as a proper mitigation measure.</t>
  </si>
  <si>
    <t>The local currency fluctuation rate is high leading to exchange loss hence the opening of a local currency bank account for the program funds was identifies as a mitigation measure for the loss.                                                                                                    Cases of reallocation of budget lines without NIE approval arose which were mitigated through Audit Findings discussed and acted upon by NEMA's Audit, Governance and Risk Management Committee of the Board of Management.Three executing entities were identified as highrisk as they lacked proper financial management systems and structures. The mitigation measure agreed upon was to disburse funds on quarterly basis subject to quarterly internal audits and expenditure authentication .</t>
  </si>
  <si>
    <t>There was extended drought in 2016 resulting in poor performance of Component 1: "Enhancing Climate Change resilience for improved food security in selected Counties" as most entites reported mass crop failure of the droght tolerant seeds distributed.                                                                    Traditional and scientific early warning systems to
guide decision making process on the implementation
of programme components have been put in place  as a mitigation measure.</t>
  </si>
  <si>
    <t>Inadequacy of the 9.5% of the operational funds</t>
  </si>
  <si>
    <t xml:space="preserve">Medium </t>
  </si>
  <si>
    <t xml:space="preserve">Underfunding of some activites </t>
  </si>
  <si>
    <t xml:space="preserve"> Some activities had been underfunded in the approved workplan hence the re-allocaton of funds within the allowable limits and explore alternatives that lead to the same outcomes. Joint revision of the workplans with the Ees has been undertaken as a mitigation measure.</t>
  </si>
  <si>
    <t>The approval of workplans and funds to Executing entities is lengthy process and systems have been put in place to ensure the approval process is hastened and the continous engagement with the executing entities to ensure they meet all the requirements on timely manner. There has been trainings among the executing entities to enhance their financial and procurement capacities.</t>
  </si>
  <si>
    <t>The operational mechanisms of the executing entites were different as some were NGOs, CBOs and government institutions, hence common procedures were harmonized and adopted.</t>
  </si>
  <si>
    <t xml:space="preserve">Technical and program related capacity constraints for implemention. </t>
  </si>
  <si>
    <t>Both the NIE secretariat and the Executing entitties had capacity contraints in the beginning of programme implementation which have since been addressed and continue to be addressed. The NIE secretariat has additional staff while trainings for finance and procurement have been conducted among the EEs.</t>
  </si>
  <si>
    <t>Execution costs 8.5 % NIE fee</t>
  </si>
  <si>
    <t>Intermass Stationers &amp; Printers</t>
  </si>
  <si>
    <t>22-05-2017</t>
  </si>
  <si>
    <t>30-06-2017</t>
  </si>
  <si>
    <t>Mara-Savannah Nuptials</t>
  </si>
  <si>
    <t>28-06-2016</t>
  </si>
  <si>
    <t>30-06-2016</t>
  </si>
  <si>
    <t>Kappex Enterprises</t>
  </si>
  <si>
    <t>23-03-2017</t>
  </si>
  <si>
    <t>29-03-2016</t>
  </si>
  <si>
    <t>13-11-2017</t>
  </si>
  <si>
    <t>Procurement of Laptops-Request for quotations</t>
  </si>
  <si>
    <t>Technomaster Supplies</t>
  </si>
  <si>
    <t>.</t>
  </si>
  <si>
    <t>ADRA</t>
  </si>
  <si>
    <t>Mandatory screening of all program activities is a requirement and mandatory ESIAs for all program activities requiring environmental and social assessment.Quarterly monitoring    and reporting on the implemenation of the ESMP  by all executing entities and the NIE secretariat.</t>
  </si>
  <si>
    <t>Adoption of drought tolerant crops</t>
  </si>
  <si>
    <t>Diversifying alternative livelihood sources</t>
  </si>
  <si>
    <t>Implementation of post harvest srategies and value chain approaches</t>
  </si>
  <si>
    <t>Adoption of drought tolerant animal feeds, pasture conservation and emergency fodder banks</t>
  </si>
  <si>
    <t>Enhanced land productivity through ecological land use systems and conservation strategies and management technologies</t>
  </si>
  <si>
    <t>Establishment of approporiate physical assets and infrastructure for water harvesting, storage and  irrigation</t>
  </si>
  <si>
    <t>Intergrated shoreline and mangrove ecosystem management</t>
  </si>
  <si>
    <t>Enhance disaster risk reduction and  preparedness</t>
  </si>
  <si>
    <t>Establishment of a knowledge management system</t>
  </si>
  <si>
    <t xml:space="preserve">
</t>
  </si>
  <si>
    <t>Isaliz Solutions Ltd</t>
  </si>
  <si>
    <t>Edmitch Flowers and Tree Nurseries</t>
  </si>
  <si>
    <t>Freshco Kenya Ltd</t>
  </si>
  <si>
    <t>Tiva Environment Group</t>
  </si>
  <si>
    <t>Kavisi/Kithambangii Nursery</t>
  </si>
  <si>
    <t>Lowest bid compared to others</t>
  </si>
  <si>
    <t>Single Source-Fresco Kenya Ltd</t>
  </si>
  <si>
    <t>Edmitch Flower and Tree Nurseries</t>
  </si>
  <si>
    <t>Pamoja Tree Nursery and Afforestation</t>
  </si>
  <si>
    <t>Mwethya Tree Nursery Group</t>
  </si>
  <si>
    <t>400 farmers achieving a 25% average increase in food production per Ha2</t>
  </si>
  <si>
    <t xml:space="preserve">• Stabilize at least 4.81 km of the Gazi and Vanga Shoreline,
• Secure at least 3,579 households from the effects of sea level rise and shoreline changes in Gazi and Vanga
• Rehabilitate at least 2,815 Ha of the Vanga and Gazi Mangrove Ecosystems
• Control erosion and accretion for at least 7.51 km of the Vanga and Gazi shorelines
</t>
  </si>
  <si>
    <t>No and type of ecological land use and management systems</t>
  </si>
  <si>
    <t>NATIONAL ENVIRONMENT MANAGEMENT AUTHORITY - KENYA</t>
  </si>
  <si>
    <t>KEN/NIE/Multi/2013/1</t>
  </si>
  <si>
    <t>2: Physical asset (produced/improved/strenghtened)</t>
  </si>
  <si>
    <t>Target  information</t>
  </si>
  <si>
    <t>The 9.5 % operational funds had been budgetted for the three main executing entites which was disputed by the sub executing entities leading to the withdrawal of one of the sub executing entities from the programme. All executing entities and sub executing entities   currently access the operational funds that is apportioned to the EEs on a pro rata basis.</t>
  </si>
  <si>
    <r>
      <t xml:space="preserve">This programme seeks to enhance resilience and adaptive capacity to climate change for selected communities in various Counties in Kenya in order to increase food security and environmental management. Hence, the programme develops and implements integrated adaptive mechanisms to increase community livelihood resilience to climate change.The programme has five components:                                                                        </t>
    </r>
    <r>
      <rPr>
        <b/>
        <sz val="11"/>
        <color indexed="8"/>
        <rFont val="Times New Roman"/>
        <family val="1"/>
      </rPr>
      <t>Component 1:</t>
    </r>
    <r>
      <rPr>
        <sz val="11"/>
        <color indexed="8"/>
        <rFont val="Times New Roman"/>
        <family val="1"/>
      </rPr>
      <t xml:space="preserve"> Enhancing Climate Change resilience for improved food security in selected Counties
</t>
    </r>
    <r>
      <rPr>
        <b/>
        <sz val="11"/>
        <color indexed="8"/>
        <rFont val="Times New Roman"/>
        <family val="1"/>
      </rPr>
      <t xml:space="preserve">Component 2: </t>
    </r>
    <r>
      <rPr>
        <sz val="11"/>
        <color indexed="8"/>
        <rFont val="Times New Roman"/>
        <family val="1"/>
      </rPr>
      <t xml:space="preserve">Improving climate resilient water management systems to enhance food security in selected Counties in Kenya                                                                                                                              </t>
    </r>
    <r>
      <rPr>
        <b/>
        <sz val="11"/>
        <color indexed="8"/>
        <rFont val="Times New Roman"/>
        <family val="1"/>
      </rPr>
      <t>Component 3:</t>
    </r>
    <r>
      <rPr>
        <sz val="11"/>
        <color indexed="8"/>
        <rFont val="Times New Roman"/>
        <family val="1"/>
      </rPr>
      <t xml:space="preserve"> Increasing resilience to the effects of rise in sea level and shoreline changes through Integrated Shoreline and Mangrove Ecosystem Management in the Coastal region of Kenya
</t>
    </r>
    <r>
      <rPr>
        <b/>
        <sz val="11"/>
        <color indexed="8"/>
        <rFont val="Times New Roman"/>
        <family val="1"/>
      </rPr>
      <t>Component 4:</t>
    </r>
    <r>
      <rPr>
        <sz val="11"/>
        <color indexed="8"/>
        <rFont val="Times New Roman"/>
        <family val="1"/>
      </rPr>
      <t xml:space="preserve"> Disaster risk reduction and increasing preparedness among targeted vulnerable communities
</t>
    </r>
    <r>
      <rPr>
        <b/>
        <sz val="11"/>
        <color indexed="8"/>
        <rFont val="Times New Roman"/>
        <family val="1"/>
      </rPr>
      <t xml:space="preserve">Component 5: </t>
    </r>
    <r>
      <rPr>
        <sz val="11"/>
        <color indexed="8"/>
        <rFont val="Times New Roman"/>
        <family val="1"/>
      </rPr>
      <t>Strengthening institutional capacity and knowledge management on climate change adaptation</t>
    </r>
  </si>
  <si>
    <r>
      <t xml:space="preserve">Direct Procurement </t>
    </r>
    <r>
      <rPr>
        <sz val="11"/>
        <color indexed="17"/>
        <rFont val="Times New Roman"/>
        <family val="1"/>
      </rPr>
      <t>Purchase of Motor vehicle</t>
    </r>
  </si>
  <si>
    <r>
      <t xml:space="preserve">Request for Quotation (RFQ)                    </t>
    </r>
    <r>
      <rPr>
        <sz val="11"/>
        <color indexed="17"/>
        <rFont val="Times New Roman"/>
        <family val="1"/>
      </rPr>
      <t>Purchase of 4 Laptops</t>
    </r>
  </si>
  <si>
    <r>
      <t xml:space="preserve">Request for Quotation (RFQ)                    </t>
    </r>
    <r>
      <rPr>
        <sz val="11"/>
        <color indexed="17"/>
        <rFont val="Times New Roman"/>
        <family val="1"/>
      </rPr>
      <t>Purchase of Furniture &amp; Fittings</t>
    </r>
  </si>
  <si>
    <r>
      <t xml:space="preserve">Request for Quotation (RFQ)                    </t>
    </r>
    <r>
      <rPr>
        <sz val="11"/>
        <color indexed="17"/>
        <rFont val="Times New Roman"/>
        <family val="1"/>
      </rPr>
      <t>Purchase of Shredder,binding machine,water dispenser,head sets, smart tv, digital video camera</t>
    </r>
  </si>
  <si>
    <r>
      <t xml:space="preserve">Request for Quotation (RFQ)                    </t>
    </r>
    <r>
      <rPr>
        <sz val="11"/>
        <color indexed="17"/>
        <rFont val="Times New Roman"/>
        <family val="1"/>
      </rPr>
      <t>Purchase of photocopier, LCD projector,scanner</t>
    </r>
  </si>
  <si>
    <t>Procurement of Advert/media space</t>
  </si>
  <si>
    <t>The Standard Ltd</t>
  </si>
  <si>
    <t>Works Contract for construction of intake works , Muranga County, Kigumo Constituency (Ajibika)</t>
  </si>
  <si>
    <t>Works                           Othaya Constituency Small Earth Dam (Gakina)</t>
  </si>
  <si>
    <t xml:space="preserve">Works                      Construction of Machanga Earth Dam, Embu County </t>
  </si>
  <si>
    <t xml:space="preserve">Works                         Construction of small earth dam (Wanduli), Makueni County, Kibwezi West Constituency </t>
  </si>
  <si>
    <t>Consultancy services to undertake EIA for earth dams in selected counties (Makueni, Nyeri, Murang'a and Embu)</t>
  </si>
  <si>
    <t xml:space="preserve">• 111758 Kgss of Drought Tolerant Crops (DTC) seeds (sorghum, cow peas, amaranth us etc.) procured and supplied to approximately 883 households for planting.
• 52 Demo sites on DTC established in various project sites. 670 ToT on DTC conducted.
</t>
  </si>
  <si>
    <t>• Fruit farming promoted as an alternative livelihood to approximately 100 households                                        
• Walda farm in Marsabit County operationalized as an alternative to the pastoral livelihood.</t>
  </si>
  <si>
    <t xml:space="preserve">• In Loitokitok, a total of 3,400 grafted fruit seedlings( mangoes, and citrus) were procured and distributed to selected groups within 4 wards. In Kitui, 10,192 grafted mango seedlings (approximately 100 households) have been planted with a success rate of 70% and 74 ToTs and 220 famers trained on mango agronomic practices.
• Red Cross is supporting 183 households to pursue farming as an alternative livelihood system in a predominantly pastoralist Waldaa in Marsabit County.
</t>
  </si>
  <si>
    <t>• Construction of 15 water pans for water harvesting, storage, and irrigation.                                         • 200 farmers working with drip irrigation.
•Development of Masinga Small holder Irrigation Scheme and Thome Irrigation Scheme.           •12 No. roof catchments in schools</t>
  </si>
  <si>
    <t xml:space="preserve"> • Construction of 6 water of 20,000m3 per water pan at Imbirikani, Rombo, Kimana, Entonent, Lenkisim and Kuku wards in Kajiado by KEFRI is almost complete.
• Construction of 3 water pans of 20,000 m3 by HornAid Kenya in Wajir and Garissa: Boji Yare, Alan Gondere, Daad Bulle on-going.
• Construction of 2 water pans – Opon Kamuga water pan in Kochieng west location and Dak Ongolo water pan in Kakola Ombaka location, Nyando by VIRED on-going.
• Design for the Thome Irrigation scheme by Caritus completed and tendering in process
• A 12,000 Cubic Meter water pan at Midoina in Kilifi Sub-County by CDA is complete and in use.
• TARDA has completed Machanga water pan in Embu, and construction of Masinga small-holder irrigation is on-going</t>
  </si>
  <si>
    <t xml:space="preserve">• 400 fish famers in Machakos to be equipped with improved fish preservation strategies   for improved income
• 70 households in Emali preserving their milk hygienically (1000 litres)
</t>
  </si>
  <si>
    <t xml:space="preserve">• Feasibility study and detailed designs for the construction of a fish cooling plant at Ekalakala on-going
• Feasibility study for the construction of 1 No.  Milk cooling plant in Makueni County with 1000 liters per day capacity is on-going.
</t>
  </si>
  <si>
    <t>20,000kg of drought tolerant grass seed for fodder production planted                       and 1000 animals receiving sufficient feed</t>
  </si>
  <si>
    <t>• 120 bales  harvested in Marsabit.                                                                           • Sites and beneficiaries identified fo grass seeeding identified in Wajir and Garissa, activity yet to commence</t>
  </si>
  <si>
    <t>2100 tree seedlings of various species planted to rehabilitate watering points and along rivers in Kajiado by KEFRI.</t>
  </si>
  <si>
    <t xml:space="preserve">• 2 shoreline stabilization sites identified, Jimbo 1Km and Mwaembe 2Km.  
• 5 mangrove rehabilitation sites 70,756 mangroves seedlings (20Ha) have been planted in both Gazi and Vanga mangrove ecosystem
</t>
  </si>
  <si>
    <t xml:space="preserve">• Desilting of  4.5 Km  of Canals in Kakol and Kopon  areas                                 • 60 Km of blocked drainage channels opened in 3 sub counties using voucher for work.  
• 10,000 bamboo cuttings have been established
</t>
  </si>
  <si>
    <t>• Desilting of canals and opening of drainage channels.</t>
  </si>
  <si>
    <t xml:space="preserve">• Awareness on the program created
• Capacity for program management enhanced 
</t>
  </si>
  <si>
    <t xml:space="preserve">• Awareness on program created.
• Trainings to EEs and sub-EEs on finance and procurement conducted
• Various trainings to beneficiaries on water management, farming techniques, DTC, drip kits have been conducted.
</t>
  </si>
  <si>
    <t>• 400 fish famers in Machakos to be equipped with improved fish preservation strategies   for improved income
• 70 households in Emali preserving their milk hygienically (1000 litres)</t>
  </si>
  <si>
    <t xml:space="preserve">• Construction of 1 water pan for water harvesting, storage, and irrigation.                                        
•Development of Masinga Small holder Irrigation Scheme </t>
  </si>
  <si>
    <t>• Completed the construction of Machanga water pan in Embu                                        • Construction of Masinga small-holder irrigation is on-going</t>
  </si>
  <si>
    <t xml:space="preserve"> • Feasibility study and detailed designs for the construction of a fish cooling plant at Ekalakala on-going
• Feasibility study for the construction of 1 No.  Milk cooling plant in Makueni County with 1000 liters per day capacity is on-going.
</t>
  </si>
  <si>
    <t>10% employment, 87.2% on livestock and 0.3% on bead work in Kajiado</t>
  </si>
  <si>
    <t>No. Milk Cooling plant in the project area.</t>
  </si>
  <si>
    <t>1000 liters of milk preserved daily - 70 house holds in Emali preserving their milk hygienically.</t>
  </si>
  <si>
    <t>MS</t>
  </si>
  <si>
    <t>To be determined (TBD)</t>
  </si>
  <si>
    <t>Financial information:  cumulative from project start to 31st Dec. 2017</t>
  </si>
  <si>
    <t>15.05.2017</t>
  </si>
  <si>
    <t>Request for Quotation for  drip irrigation kits</t>
  </si>
  <si>
    <t>Purchase of Assorted furniture                   Request for quotations       28-06-2016</t>
  </si>
  <si>
    <t>Purchase of LCD Projector and Printer/photocopier/scannerRequest for Quotations      28-06-2016</t>
  </si>
  <si>
    <t>Advert for AF Program Launch-direct procurement-29-March 2016</t>
  </si>
  <si>
    <t xml:space="preserve">Paper with national circulation </t>
  </si>
  <si>
    <t>Tender given to Global Bamboo Solutions, and Wire Forest Management. All are CBOs with  comparable quotations. See contract Table.</t>
  </si>
  <si>
    <t>Provision of Training Venue Direct Procurement,          21/06/2016</t>
  </si>
  <si>
    <t>Tender HAK/CWP/T/001/2016-2017 (construction of Boji Yare Water Pan-Wajir)             20/6/2017</t>
  </si>
  <si>
    <t>Best combined technical and financial score</t>
  </si>
  <si>
    <t>Tender HAK/CWP/T/003/2016-2017(Construction of Daad Bulle Water Pan-Garissa)</t>
  </si>
  <si>
    <t>Tender HAK/CWP/T/002/2016-2017(Construction of Allan Gondere Water Pan-Wajir)</t>
  </si>
  <si>
    <t>Stags Ltd</t>
  </si>
  <si>
    <t xml:space="preserve">Seeds and Ferteliser, Open Tender </t>
  </si>
  <si>
    <r>
      <t xml:space="preserve">Contract for construction of Alijibika intake works, Kigumo Constituency, Murang'a County                 Restricted Tender                 29/11/2017                                                        </t>
    </r>
  </si>
  <si>
    <t>Contract for construction of Gakina small earth dam, Othaya, Nyeri County                              Tender</t>
  </si>
  <si>
    <t>Contract for construction of Machanga Earth dam, Mbeere, Embu County       Tender                                29/11/2016</t>
  </si>
  <si>
    <t>Contract for the construction of Wanduli small earth dam, Kibwezi West constituency, Makueni County                   Tender  29/11/2016</t>
  </si>
  <si>
    <r>
      <t xml:space="preserve">Contract for consultancy services for </t>
    </r>
    <r>
      <rPr>
        <sz val="11"/>
        <color indexed="8"/>
        <rFont val="Times New Roman"/>
        <family val="1"/>
      </rPr>
      <t>ESIA,  detailed feasibility study &amp; design of Small Holder Irrigation Scheme In Masinga, Machakos County Lot 1         Request for Proposal               15/7/2016</t>
    </r>
  </si>
  <si>
    <t>Contract for the  Supply of KUN 25R-PRMDHN 4*4 double cab-standard                               Restricted Tender                  29/2/2016</t>
  </si>
  <si>
    <t>Contract for the construction of Masinga Small Holder Irrigation Project, Machakos County   Open Tender                        21/7/2017</t>
  </si>
  <si>
    <t xml:space="preserve">Bakaal Construction and General Supplies Ltd.                                                                                           </t>
  </si>
  <si>
    <t xml:space="preserve">Asal Hydro Contractors  Ltd.                                              </t>
  </si>
  <si>
    <t xml:space="preserve">Rockwave Africa Ltd                                               </t>
  </si>
  <si>
    <t xml:space="preserve">Bellagio Construction Ltd.                                              </t>
  </si>
  <si>
    <t xml:space="preserve">Property World Ltd.                                           </t>
  </si>
  <si>
    <t>Contract for  Consultancy services to undertake environment and social impact assessment study for the proposed fruit processing plant in Kirinyaga, fish and milk coolant at Ekalakala and Emali projects respectively    Request for Proposal                 13/6/2017</t>
  </si>
  <si>
    <t>Purchase of certified Green grams seeds                Direct Procurement</t>
  </si>
  <si>
    <t>Past experience in supplying</t>
  </si>
  <si>
    <t xml:space="preserve">Purchase of Grafted Mango seedlings                  Request for Quotations </t>
  </si>
  <si>
    <t>Consultancy services to undertake EIA for small dams in selected counties (Makueni, Nyeri, Murang'a and Embu)                          Request for Proposal                            30/9/2016</t>
  </si>
  <si>
    <t>The risk identifed above were experienced and the risk mitigation measures employed proved effective. However, the effectiveness of some measures will need to be monitored and adjusted over the long-term.</t>
  </si>
  <si>
    <t>The program faced initial dealys as explained in the Risk Assessment but has subsequently picked up and it is on track to recover the lost time and achieve its outcomes. To further fast track and ensure the program achieves its outcomes, the NIE secretarial capacity has been increases, as well as it capacity to monitor program progress and take prompt remedial actions.</t>
  </si>
  <si>
    <t>Mr. Steven G. Ruimuku</t>
  </si>
  <si>
    <t>%30 reduction in reduced negative coping strategies.                                          48,000 drought tolerant fruit trees planted by farmers</t>
  </si>
  <si>
    <t xml:space="preserve">3000 farmers groups working with drip irrigation  </t>
  </si>
  <si>
    <t>1.5.1 % increase in available fodder</t>
  </si>
  <si>
    <t>1.5.2 No of animals receiving sufficient feed</t>
  </si>
  <si>
    <t>1.6.1 No and type of ecological land use and management systems</t>
  </si>
  <si>
    <t>1.6.2 No and type of conservation strategies</t>
  </si>
  <si>
    <t>Sowing of drought tolerant grass seed for fodder production and establishment of 10 community based green zones</t>
  </si>
  <si>
    <t xml:space="preserve">• Construction of 6 water of 20,000m3 per water pan at Imbirikani, Rombo, Kimana, Entonent, Lenkisim and Kuku wards in Kajiado by KEFRI is almost complete.
• Construction of 3 water pans of 20,000 m3 by HornAid Kenya in Wajir and Garissa: Boji Yare (complete), Alan Gondere (85% complete), Daad Bulle (85% of complete).
• Construction of 2 water pans – Opon Kamuga water pan in Kochieng west location and Dak Ongolo water pan in Kakola Ombaka location, Nyando by VIRED complete.
• Design for the Thome Irrigation scheme by Caritus completed and tendering in process                                        • 12 schools selected for rain water harvesting in Year 2
• A 12,000 Cubic Meter water pan at Midoina in Kilifi Sub-County by CDA is complete and in use.
• TARDA has completed Machanga water pan in Embu, and is almost completing Smallholder irrigation infrastructure project at Masinga. 
</t>
  </si>
  <si>
    <t xml:space="preserve">78 water pans water constructed.
Construction of 300mm pipeline approximately 9km.      12 schools equiped with rain water harvesting facilities.                 </t>
  </si>
  <si>
    <t>It’s a Year 2 activity.</t>
  </si>
  <si>
    <t>4.1.1:Number and /or length of constructed flood control structures along river banks (dykes)</t>
  </si>
  <si>
    <t>Construction of Dykes  in the yala basin (10 Km stretch)</t>
  </si>
  <si>
    <t>4.1.2 No and/ or length of blocked drainage channels</t>
  </si>
  <si>
    <t>4.1.3: No of established early warning systems</t>
  </si>
  <si>
    <t xml:space="preserve">4.1.4:Number and capacity of already existing evacuation centres </t>
  </si>
  <si>
    <t>Developed system of sending disaster alerts</t>
  </si>
  <si>
    <t xml:space="preserve">Year 2 activity </t>
  </si>
  <si>
    <t xml:space="preserve">4.1.5 No of functional Installed Automatic Weather Station (AWS) </t>
  </si>
  <si>
    <t>Construction of an automated weather data generation station</t>
  </si>
  <si>
    <t>Over 300000 knowledge products (IEC) developed and distributed.             12 Radio talk shows on DRR Web portal for interactions    One database for documentation of programmer implementation  processes.             One Documentary developed for the programmer              1 Policy makers, ministerial training.  10 farmer exchange field tours.            One conference to profile disseminate best practices.     One empirical research study Participation in short courses on climate Change, project management</t>
  </si>
  <si>
    <t>The construction of Machanga water pan is complete and in use.                                                                                                            Smallholder irrigation infrastructure project at Masinga is underway and almost complete:                                                                                                                • Construction of water intake works at Tana River: Suction pump 60% done
• Installation of  200W capacity solar power plant :60 Solar panels installed
• Procurement and  installation of a 40m3/hour submergible solar  pump: Procurement process at advanced stage
• Construction of a 300m3 reservoir at the highest point in the project area to command the entire 80 hectares under gravity irrigation: 60% done. 
• Lining of the reservoir yet to be done
• Installation of  a 1.2909 km pumping raising main: done
• Laying of gravity main: done
• Laying of 1.71970 km of sub-mains: done
• Laying of  8.91774 km of distribution lines to individual farm blocks: done
The project had delays associated with initial set-up of structures but has since taken off and is progressing well to recover the lost time and achieve the major outcomes.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</si>
</sst>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00_-;\-* #,##0.00_-;_-* &quot;-&quot;??_-;_-@_-"/>
  </numFmts>
  <fonts count="9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val="single"/>
      <sz val="11"/>
      <color indexed="8"/>
      <name val="Calibri"/>
      <family val="2"/>
    </font>
    <font>
      <i/>
      <sz val="11"/>
      <color indexed="8"/>
      <name val="Calibri"/>
      <family val="2"/>
    </font>
    <font>
      <i/>
      <sz val="9"/>
      <color indexed="8"/>
      <name val="Calibri"/>
      <family val="2"/>
    </font>
    <font>
      <sz val="10"/>
      <color indexed="8"/>
      <name val="Arial"/>
      <family val="2"/>
    </font>
    <font>
      <sz val="11"/>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sz val="9"/>
      <color indexed="60"/>
      <name val="Calibri"/>
      <family val="2"/>
    </font>
    <font>
      <i/>
      <sz val="11"/>
      <name val="Calibri"/>
      <family val="2"/>
    </font>
    <font>
      <sz val="11"/>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FFFFFF"/>
        <bgColor indexed="64"/>
      </patternFill>
    </fill>
    <fill>
      <patternFill patternType="solid">
        <fgColor rgb="FFD8E4BC"/>
        <bgColor indexed="64"/>
      </patternFill>
    </fill>
    <fill>
      <patternFill patternType="solid">
        <fgColor rgb="FFFF0000"/>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bottom style="thin"/>
    </border>
    <border>
      <left/>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medium"/>
      <bottom style="medium"/>
    </border>
    <border>
      <left style="medium"/>
      <right style="thin"/>
      <top style="medium"/>
      <bottom/>
    </border>
    <border>
      <left style="thin"/>
      <right style="thin"/>
      <top style="thin"/>
      <bottom/>
    </border>
    <border>
      <left style="thin"/>
      <right style="medium"/>
      <top style="thin"/>
      <bottom style="thin"/>
    </border>
    <border>
      <left style="medium"/>
      <right style="thin"/>
      <top style="thin"/>
      <bottom style="medium"/>
    </border>
    <border>
      <left style="thin"/>
      <right/>
      <top style="medium"/>
      <bottom style="thin"/>
    </border>
    <border>
      <left style="thin"/>
      <right/>
      <top/>
      <bottom/>
    </border>
    <border>
      <left style="medium"/>
      <right style="thin"/>
      <top/>
      <bottom/>
    </border>
    <border>
      <left style="medium"/>
      <right style="thin"/>
      <top/>
      <bottom style="medium"/>
    </border>
    <border>
      <left style="thin"/>
      <right style="thin"/>
      <top style="thin"/>
      <bottom style="thin"/>
    </border>
    <border>
      <left/>
      <right style="thin"/>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style="thin"/>
      <top style="thin"/>
      <bottom/>
    </border>
    <border>
      <left/>
      <right style="thin"/>
      <top style="thin"/>
      <bottom/>
    </border>
    <border>
      <left style="medium"/>
      <right style="thin"/>
      <top/>
      <bottom style="thin"/>
    </border>
    <border>
      <left/>
      <right style="thin"/>
      <top/>
      <bottom/>
    </border>
    <border>
      <left style="thin"/>
      <right style="thin"/>
      <top style="thin"/>
      <bottom style="medium"/>
    </border>
    <border>
      <left style="thin"/>
      <right/>
      <top style="thin"/>
      <bottom style="medium"/>
    </border>
    <border>
      <left style="medium"/>
      <right style="thin"/>
      <top style="thick"/>
      <bottom style="thin"/>
    </border>
    <border>
      <left style="thin"/>
      <right style="medium"/>
      <top style="thick"/>
      <bottom style="thin"/>
    </border>
    <border>
      <left style="thin"/>
      <right style="medium"/>
      <top/>
      <bottom/>
    </border>
    <border>
      <left style="thick"/>
      <right/>
      <top style="medium"/>
      <bottom/>
    </border>
    <border>
      <left style="thin"/>
      <right style="thick"/>
      <top style="thin"/>
      <bottom style="thin"/>
    </border>
    <border>
      <left/>
      <right style="thick"/>
      <top/>
      <bottom/>
    </border>
    <border>
      <left/>
      <right style="thick"/>
      <top/>
      <bottom style="medium"/>
    </border>
    <border>
      <left style="medium"/>
      <right style="thin"/>
      <top style="thin"/>
      <bottom style="thick"/>
    </border>
    <border>
      <left style="thin"/>
      <right style="medium"/>
      <top style="thin"/>
      <bottom style="thick"/>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ck"/>
      <right style="thin"/>
      <top style="thin"/>
      <bottom/>
    </border>
    <border>
      <left style="thick"/>
      <right style="thin"/>
      <top style="thin"/>
      <bottom style="thick"/>
    </border>
    <border>
      <left style="thin"/>
      <right style="thin"/>
      <top style="thin"/>
      <bottom style="thick"/>
    </border>
    <border>
      <left style="thin"/>
      <right style="thick"/>
      <top style="thin"/>
      <bottom style="thick"/>
    </border>
    <border>
      <left style="thin"/>
      <right/>
      <top style="thin"/>
      <bottom style="thick"/>
    </border>
    <border>
      <left style="thin"/>
      <right style="thin"/>
      <top/>
      <bottom/>
    </border>
    <border>
      <left style="thin"/>
      <right style="thick"/>
      <top style="thin"/>
      <bottom/>
    </border>
    <border>
      <left/>
      <right style="thick"/>
      <top style="medium"/>
      <bottom style="thin"/>
    </border>
    <border>
      <left style="medium"/>
      <right/>
      <top style="thin"/>
      <bottom style="thin"/>
    </border>
    <border>
      <left style="thin"/>
      <right style="medium"/>
      <top style="medium"/>
      <bottom/>
    </border>
    <border>
      <left style="thin"/>
      <right/>
      <top style="medium"/>
      <bottom style="medium"/>
    </border>
    <border>
      <left style="thin"/>
      <right style="thick"/>
      <top/>
      <bottom/>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ck"/>
      <top/>
      <bottom style="thick"/>
    </border>
    <border>
      <left style="thin"/>
      <right style="thin"/>
      <top/>
      <bottom style="thick"/>
    </border>
    <border>
      <left style="medium"/>
      <right/>
      <top/>
      <bottom style="thin"/>
    </border>
    <border>
      <left style="medium"/>
      <right/>
      <top style="thin"/>
      <bottom/>
    </border>
    <border>
      <left style="thin"/>
      <right style="thin"/>
      <top style="medium"/>
      <bottom/>
    </border>
    <border>
      <left style="thick"/>
      <right style="thin"/>
      <top style="medium"/>
      <bottom/>
    </border>
    <border>
      <left/>
      <right style="thin"/>
      <top style="medium"/>
      <bottom style="thin"/>
    </border>
    <border>
      <left style="thick"/>
      <right style="thin"/>
      <top/>
      <bottom style="thick"/>
    </border>
    <border>
      <left/>
      <right style="medium"/>
      <top style="thin"/>
      <bottom/>
    </border>
    <border>
      <left/>
      <right/>
      <top style="thin"/>
      <bottom/>
    </border>
    <border>
      <left style="thin"/>
      <right style="thick"/>
      <top/>
      <bottom style="thin"/>
    </border>
    <border>
      <left/>
      <right style="thin"/>
      <top style="thin"/>
      <bottom style="medium"/>
    </border>
    <border>
      <left style="medium"/>
      <right/>
      <top style="medium"/>
      <bottom style="medium"/>
    </border>
    <border>
      <left style="medium"/>
      <right/>
      <top style="medium"/>
      <bottom style="thin"/>
    </border>
    <border>
      <left/>
      <right style="medium"/>
      <top style="medium"/>
      <bottom style="thin"/>
    </border>
    <border>
      <left style="thin"/>
      <right/>
      <top style="medium"/>
      <bottom/>
    </border>
    <border>
      <left style="thin"/>
      <right/>
      <top/>
      <bottom style="medium"/>
    </border>
    <border>
      <left style="thin"/>
      <right style="thin"/>
      <top/>
      <bottom style="medium"/>
    </border>
    <border>
      <left/>
      <right/>
      <top/>
      <bottom style="thin"/>
    </border>
    <border>
      <left style="thin"/>
      <right style="medium"/>
      <top/>
      <bottom style="medium"/>
    </border>
    <border>
      <left style="thick"/>
      <right/>
      <top style="thick"/>
      <bottom style="thick"/>
    </border>
    <border>
      <left/>
      <right/>
      <top style="thick"/>
      <bottom style="thick"/>
    </border>
    <border>
      <left/>
      <right style="thick"/>
      <top style="thick"/>
      <bottom style="thick"/>
    </border>
    <border>
      <left style="thick"/>
      <right style="thin"/>
      <top/>
      <bottom/>
    </border>
    <border>
      <left style="thick"/>
      <right/>
      <top style="thick"/>
      <bottom/>
    </border>
    <border>
      <left/>
      <right/>
      <top style="thick"/>
      <bottom/>
    </border>
    <border>
      <left/>
      <right style="thick"/>
      <top style="thick"/>
      <bottom/>
    </border>
    <border>
      <left/>
      <right/>
      <top style="medium"/>
      <bottom style="thin"/>
    </border>
    <border>
      <left style="medium"/>
      <right/>
      <top style="thick"/>
      <bottom style="thick"/>
    </border>
    <border>
      <left/>
      <right style="medium"/>
      <top style="thick"/>
      <bottom style="thick"/>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ck"/>
      <right style="medium"/>
      <top style="medium"/>
      <bottom/>
    </border>
    <border>
      <left style="thick"/>
      <right style="medium"/>
      <top/>
      <bottom/>
    </border>
    <border>
      <left style="thick"/>
      <right style="medium"/>
      <top/>
      <bottom style="medium"/>
    </border>
    <border>
      <left style="thin"/>
      <right style="thick"/>
      <top style="medium"/>
      <bottom style="thin"/>
    </border>
    <border>
      <left style="thick"/>
      <right/>
      <top style="thick"/>
      <bottom style="thin"/>
    </border>
    <border>
      <left/>
      <right/>
      <top style="thick"/>
      <bottom style="thin"/>
    </border>
    <border>
      <left/>
      <right style="thick"/>
      <top style="thick"/>
      <bottom style="thin"/>
    </border>
    <border>
      <left style="thick"/>
      <right style="medium"/>
      <top/>
      <bottom style="thick"/>
    </border>
    <border>
      <left style="medium"/>
      <right style="thick"/>
      <top style="medium"/>
      <bottom/>
    </border>
    <border>
      <left style="medium"/>
      <right style="thick"/>
      <top/>
      <bottom/>
    </border>
    <border>
      <left style="medium"/>
      <right style="thick"/>
      <top/>
      <bottom style="medium"/>
    </border>
    <border>
      <left style="medium"/>
      <right style="thick"/>
      <top/>
      <bottom style="thick"/>
    </border>
    <border>
      <left style="medium"/>
      <right style="medium"/>
      <top>
        <color indexed="63"/>
      </top>
      <bottom style="thick"/>
    </border>
    <border>
      <left style="thin"/>
      <right style="thin"/>
      <top style="thick"/>
      <bottom/>
    </border>
    <border>
      <left style="thin"/>
      <right style="thick"/>
      <top style="thick"/>
      <bottom/>
    </border>
    <border>
      <left/>
      <right style="medium"/>
      <top/>
      <bottom style="thin"/>
    </border>
    <border>
      <left/>
      <right style="thin"/>
      <top/>
      <bottom style="thin"/>
    </border>
    <border>
      <left style="medium"/>
      <right/>
      <top style="thin"/>
      <bottom style="medium"/>
    </border>
    <border>
      <left/>
      <right style="medium"/>
      <top style="thin"/>
      <bottom style="medium"/>
    </border>
    <border>
      <left/>
      <right style="thin"/>
      <top style="medium"/>
      <bottom style="medium"/>
    </border>
    <border>
      <left/>
      <right/>
      <top style="thin"/>
      <bottom style="medium"/>
    </border>
    <border>
      <left/>
      <right style="medium">
        <color rgb="FF000000"/>
      </right>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6"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165">
    <xf numFmtId="0" fontId="0" fillId="0" borderId="0" xfId="0" applyFont="1" applyAlignment="1">
      <alignment/>
    </xf>
    <xf numFmtId="0" fontId="75" fillId="0" borderId="0" xfId="0" applyFont="1" applyFill="1" applyAlignment="1" applyProtection="1">
      <alignment/>
      <protection/>
    </xf>
    <xf numFmtId="0" fontId="75"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5" fillId="0" borderId="0" xfId="0" applyFont="1" applyAlignment="1">
      <alignment horizontal="left" vertical="center"/>
    </xf>
    <xf numFmtId="0" fontId="75" fillId="0" borderId="0" xfId="0" applyFont="1" applyAlignment="1">
      <alignment/>
    </xf>
    <xf numFmtId="0" fontId="75"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5"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4" fillId="33" borderId="18"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9"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76" fillId="34" borderId="20" xfId="0" applyFont="1" applyFill="1" applyBorder="1" applyAlignment="1">
      <alignment horizontal="center" vertical="center" wrapText="1"/>
    </xf>
    <xf numFmtId="0" fontId="16" fillId="10" borderId="18" xfId="0" applyFont="1" applyFill="1" applyBorder="1" applyAlignment="1" applyProtection="1">
      <alignment horizontal="left" vertical="top" wrapText="1"/>
      <protection/>
    </xf>
    <xf numFmtId="0" fontId="77" fillId="10" borderId="21"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26"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protection/>
    </xf>
    <xf numFmtId="0" fontId="2" fillId="10" borderId="2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7" xfId="0" applyFont="1" applyFill="1" applyBorder="1" applyAlignment="1" applyProtection="1">
      <alignment/>
      <protection/>
    </xf>
    <xf numFmtId="0" fontId="2" fillId="10" borderId="28" xfId="0" applyFont="1" applyFill="1" applyBorder="1" applyAlignment="1" applyProtection="1">
      <alignment horizontal="left" vertical="center" wrapText="1"/>
      <protection/>
    </xf>
    <xf numFmtId="0" fontId="2" fillId="10" borderId="28" xfId="0" applyFont="1" applyFill="1" applyBorder="1" applyAlignment="1" applyProtection="1">
      <alignment vertical="top" wrapText="1"/>
      <protection/>
    </xf>
    <xf numFmtId="0" fontId="2" fillId="10" borderId="29" xfId="0" applyFont="1" applyFill="1" applyBorder="1" applyAlignment="1" applyProtection="1">
      <alignment/>
      <protection/>
    </xf>
    <xf numFmtId="0" fontId="14" fillId="10" borderId="26" xfId="0" applyFont="1" applyFill="1" applyBorder="1" applyAlignment="1" applyProtection="1">
      <alignment vertical="top" wrapText="1"/>
      <protection/>
    </xf>
    <xf numFmtId="0" fontId="14" fillId="10" borderId="25"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 fillId="10" borderId="29" xfId="0" applyFont="1" applyFill="1" applyBorder="1" applyAlignment="1" applyProtection="1">
      <alignment vertical="top" wrapText="1"/>
      <protection/>
    </xf>
    <xf numFmtId="0" fontId="14" fillId="10" borderId="27" xfId="0" applyFont="1" applyFill="1" applyBorder="1" applyAlignment="1" applyProtection="1">
      <alignment vertical="top" wrapText="1"/>
      <protection/>
    </xf>
    <xf numFmtId="0" fontId="14" fillId="10" borderId="28" xfId="0" applyFont="1" applyFill="1" applyBorder="1" applyAlignment="1" applyProtection="1">
      <alignment vertical="top" wrapText="1"/>
      <protection/>
    </xf>
    <xf numFmtId="0" fontId="14" fillId="10" borderId="29" xfId="0" applyFont="1" applyFill="1" applyBorder="1" applyAlignment="1" applyProtection="1">
      <alignment vertical="top" wrapText="1"/>
      <protection/>
    </xf>
    <xf numFmtId="0" fontId="75" fillId="10" borderId="22" xfId="0" applyFont="1" applyFill="1" applyBorder="1" applyAlignment="1">
      <alignment horizontal="left" vertical="center"/>
    </xf>
    <xf numFmtId="0" fontId="75" fillId="10" borderId="23" xfId="0" applyFont="1" applyFill="1" applyBorder="1" applyAlignment="1">
      <alignment horizontal="left" vertical="center"/>
    </xf>
    <xf numFmtId="0" fontId="75" fillId="10" borderId="23" xfId="0" applyFont="1" applyFill="1" applyBorder="1" applyAlignment="1">
      <alignment/>
    </xf>
    <xf numFmtId="0" fontId="75" fillId="10" borderId="24" xfId="0" applyFont="1" applyFill="1" applyBorder="1" applyAlignment="1">
      <alignment/>
    </xf>
    <xf numFmtId="0" fontId="75" fillId="10" borderId="25" xfId="0" applyFont="1" applyFill="1" applyBorder="1" applyAlignment="1">
      <alignment horizontal="left" vertical="center"/>
    </xf>
    <xf numFmtId="0" fontId="2" fillId="10" borderId="26"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8" xfId="0" applyFont="1" applyFill="1" applyBorder="1" applyAlignment="1" applyProtection="1">
      <alignment vertical="top" wrapText="1"/>
      <protection/>
    </xf>
    <xf numFmtId="0" fontId="2" fillId="10" borderId="29" xfId="0" applyFont="1" applyFill="1" applyBorder="1" applyAlignment="1" applyProtection="1">
      <alignment vertical="top" wrapText="1"/>
      <protection/>
    </xf>
    <xf numFmtId="0" fontId="75" fillId="10" borderId="23" xfId="0" applyFont="1" applyFill="1" applyBorder="1" applyAlignment="1" applyProtection="1">
      <alignment/>
      <protection/>
    </xf>
    <xf numFmtId="0" fontId="75" fillId="10" borderId="24" xfId="0" applyFont="1" applyFill="1" applyBorder="1" applyAlignment="1" applyProtection="1">
      <alignment/>
      <protection/>
    </xf>
    <xf numFmtId="0" fontId="75" fillId="10" borderId="0" xfId="0" applyFont="1" applyFill="1" applyBorder="1" applyAlignment="1" applyProtection="1">
      <alignment/>
      <protection/>
    </xf>
    <xf numFmtId="0" fontId="75" fillId="10" borderId="26"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6"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8" xfId="0" applyFont="1" applyFill="1" applyBorder="1" applyAlignment="1" applyProtection="1">
      <alignment/>
      <protection/>
    </xf>
    <xf numFmtId="0" fontId="78" fillId="0" borderId="10"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0" xfId="0" applyFill="1" applyBorder="1" applyAlignment="1">
      <alignment/>
    </xf>
    <xf numFmtId="0" fontId="13" fillId="10" borderId="26" xfId="0" applyFont="1" applyFill="1" applyBorder="1" applyAlignment="1" applyProtection="1">
      <alignment/>
      <protection/>
    </xf>
    <xf numFmtId="0" fontId="0" fillId="10" borderId="26" xfId="0" applyFill="1" applyBorder="1" applyAlignment="1">
      <alignment/>
    </xf>
    <xf numFmtId="0" fontId="79" fillId="10" borderId="22" xfId="0" applyFont="1" applyFill="1" applyBorder="1" applyAlignment="1">
      <alignment vertical="center"/>
    </xf>
    <xf numFmtId="0" fontId="79" fillId="10" borderId="25" xfId="0" applyFont="1" applyFill="1" applyBorder="1" applyAlignment="1">
      <alignment vertical="center"/>
    </xf>
    <xf numFmtId="0" fontId="79" fillId="10" borderId="0" xfId="0" applyFont="1" applyFill="1" applyBorder="1" applyAlignment="1">
      <alignment vertical="center"/>
    </xf>
    <xf numFmtId="0" fontId="0" fillId="0" borderId="0" xfId="0" applyAlignment="1">
      <alignmen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2" fillId="10" borderId="29" xfId="0" applyFont="1" applyFill="1" applyBorder="1" applyAlignment="1" applyProtection="1">
      <alignment vertical="center"/>
      <protection/>
    </xf>
    <xf numFmtId="0" fontId="3" fillId="10" borderId="30" xfId="0" applyFont="1" applyFill="1" applyBorder="1" applyAlignment="1" applyProtection="1">
      <alignment vertical="center" wrapText="1"/>
      <protection/>
    </xf>
    <xf numFmtId="0" fontId="3" fillId="10" borderId="31" xfId="0" applyFont="1" applyFill="1" applyBorder="1" applyAlignment="1" applyProtection="1">
      <alignment vertical="center" wrapText="1"/>
      <protection/>
    </xf>
    <xf numFmtId="0" fontId="3" fillId="10" borderId="32"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3" xfId="0" applyFill="1" applyBorder="1" applyAlignment="1">
      <alignment/>
    </xf>
    <xf numFmtId="0" fontId="0" fillId="10" borderId="0" xfId="0" applyFill="1" applyBorder="1" applyAlignment="1">
      <alignment/>
    </xf>
    <xf numFmtId="0" fontId="0" fillId="10" borderId="28"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5" fillId="10" borderId="22" xfId="0" applyFont="1" applyFill="1" applyBorder="1" applyAlignment="1">
      <alignment/>
    </xf>
    <xf numFmtId="0" fontId="75" fillId="10" borderId="25" xfId="0" applyFont="1" applyFill="1" applyBorder="1" applyAlignment="1">
      <alignment/>
    </xf>
    <xf numFmtId="0" fontId="75" fillId="10" borderId="26"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0" fillId="0" borderId="32" xfId="0" applyFont="1" applyFill="1" applyBorder="1" applyAlignment="1">
      <alignment vertical="top" wrapText="1"/>
    </xf>
    <xf numFmtId="0" fontId="80" fillId="0" borderId="29" xfId="0" applyFont="1" applyFill="1" applyBorder="1" applyAlignment="1">
      <alignment vertical="top" wrapText="1"/>
    </xf>
    <xf numFmtId="0" fontId="80" fillId="0" borderId="31" xfId="0" applyFont="1" applyFill="1" applyBorder="1" applyAlignment="1">
      <alignment vertical="top" wrapText="1"/>
    </xf>
    <xf numFmtId="0" fontId="80" fillId="0" borderId="26" xfId="0" applyFont="1" applyFill="1" applyBorder="1" applyAlignment="1">
      <alignment vertical="top" wrapText="1"/>
    </xf>
    <xf numFmtId="0" fontId="80" fillId="0" borderId="10" xfId="0" applyFont="1" applyFill="1" applyBorder="1" applyAlignment="1">
      <alignment vertical="top" wrapText="1"/>
    </xf>
    <xf numFmtId="0" fontId="80" fillId="0" borderId="33" xfId="0" applyFont="1" applyFill="1" applyBorder="1" applyAlignment="1">
      <alignment vertical="top" wrapText="1"/>
    </xf>
    <xf numFmtId="0" fontId="80" fillId="0" borderId="10" xfId="0" applyFont="1" applyFill="1" applyBorder="1" applyAlignment="1">
      <alignment/>
    </xf>
    <xf numFmtId="0" fontId="75" fillId="0" borderId="10" xfId="0" applyFont="1" applyFill="1" applyBorder="1" applyAlignment="1">
      <alignment vertical="top" wrapText="1"/>
    </xf>
    <xf numFmtId="0" fontId="75" fillId="10" borderId="28" xfId="0" applyFont="1" applyFill="1" applyBorder="1" applyAlignment="1">
      <alignment/>
    </xf>
    <xf numFmtId="0" fontId="82" fillId="0" borderId="10" xfId="0" applyFont="1" applyFill="1" applyBorder="1" applyAlignment="1">
      <alignment horizontal="center" vertical="top" wrapText="1"/>
    </xf>
    <xf numFmtId="0" fontId="82" fillId="0" borderId="33" xfId="0" applyFont="1" applyFill="1" applyBorder="1" applyAlignment="1">
      <alignment horizontal="center" vertical="top" wrapText="1"/>
    </xf>
    <xf numFmtId="0" fontId="82" fillId="0" borderId="10" xfId="0" applyFont="1" applyFill="1" applyBorder="1" applyAlignment="1">
      <alignment horizontal="center" vertical="top"/>
    </xf>
    <xf numFmtId="1" fontId="2" fillId="33" borderId="34"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5" fillId="0" borderId="0" xfId="0" applyFont="1" applyFill="1" applyAlignment="1" applyProtection="1">
      <alignment horizontal="right"/>
      <protection/>
    </xf>
    <xf numFmtId="0" fontId="75" fillId="10" borderId="22" xfId="0" applyFont="1" applyFill="1" applyBorder="1" applyAlignment="1" applyProtection="1">
      <alignment horizontal="right"/>
      <protection/>
    </xf>
    <xf numFmtId="0" fontId="75" fillId="10" borderId="23" xfId="0" applyFont="1" applyFill="1" applyBorder="1" applyAlignment="1" applyProtection="1">
      <alignment horizontal="right"/>
      <protection/>
    </xf>
    <xf numFmtId="0" fontId="75" fillId="10" borderId="25" xfId="0" applyFont="1" applyFill="1" applyBorder="1" applyAlignment="1" applyProtection="1">
      <alignment horizontal="right"/>
      <protection/>
    </xf>
    <xf numFmtId="0" fontId="75"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5" xfId="0" applyFont="1" applyFill="1" applyBorder="1" applyAlignment="1" applyProtection="1">
      <alignment horizontal="right" vertical="top" wrapText="1"/>
      <protection/>
    </xf>
    <xf numFmtId="0" fontId="8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5" xfId="0" applyFont="1" applyFill="1" applyBorder="1" applyAlignment="1" applyProtection="1">
      <alignment horizontal="right" vertical="center" wrapText="1"/>
      <protection/>
    </xf>
    <xf numFmtId="0" fontId="3" fillId="33" borderId="36"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5" fillId="33" borderId="22" xfId="0" applyFont="1" applyFill="1" applyBorder="1" applyAlignment="1" applyProtection="1">
      <alignment vertical="top" wrapText="1"/>
      <protection/>
    </xf>
    <xf numFmtId="0" fontId="15" fillId="33" borderId="37" xfId="0" applyFont="1" applyFill="1" applyBorder="1" applyAlignment="1" applyProtection="1">
      <alignment horizontal="center" vertical="center" wrapText="1"/>
      <protection/>
    </xf>
    <xf numFmtId="0" fontId="14" fillId="33" borderId="15" xfId="0" applyFont="1" applyFill="1" applyBorder="1" applyAlignment="1" applyProtection="1">
      <alignment vertical="top" wrapText="1"/>
      <protection/>
    </xf>
    <xf numFmtId="0" fontId="14" fillId="33" borderId="17" xfId="0" applyFont="1" applyFill="1" applyBorder="1" applyAlignment="1" applyProtection="1">
      <alignment vertical="top" wrapText="1"/>
      <protection/>
    </xf>
    <xf numFmtId="0" fontId="14" fillId="33" borderId="14" xfId="0" applyFont="1" applyFill="1" applyBorder="1" applyAlignment="1" applyProtection="1">
      <alignment vertical="top" wrapText="1"/>
      <protection/>
    </xf>
    <xf numFmtId="0" fontId="14" fillId="33" borderId="38" xfId="0" applyFont="1" applyFill="1" applyBorder="1" applyAlignment="1" applyProtection="1">
      <alignment vertical="top" wrapText="1"/>
      <protection/>
    </xf>
    <xf numFmtId="0" fontId="14" fillId="33" borderId="39" xfId="0" applyFont="1" applyFill="1" applyBorder="1" applyAlignment="1" applyProtection="1">
      <alignment vertical="top" wrapText="1"/>
      <protection/>
    </xf>
    <xf numFmtId="0" fontId="14" fillId="10" borderId="0" xfId="0" applyFont="1" applyFill="1" applyBorder="1" applyAlignment="1" applyProtection="1">
      <alignment horizontal="left" vertical="top" wrapText="1"/>
      <protection/>
    </xf>
    <xf numFmtId="0" fontId="15" fillId="33" borderId="40" xfId="0" applyFont="1" applyFill="1" applyBorder="1" applyAlignment="1" applyProtection="1">
      <alignment horizontal="left" vertical="top" wrapText="1"/>
      <protection/>
    </xf>
    <xf numFmtId="0" fontId="14" fillId="33" borderId="24" xfId="0" applyFont="1" applyFill="1" applyBorder="1" applyAlignment="1" applyProtection="1">
      <alignment vertical="top" wrapText="1"/>
      <protection/>
    </xf>
    <xf numFmtId="0" fontId="14" fillId="33" borderId="26" xfId="0" applyFont="1" applyFill="1" applyBorder="1" applyAlignment="1" applyProtection="1">
      <alignment vertical="top" wrapText="1"/>
      <protection/>
    </xf>
    <xf numFmtId="0" fontId="14" fillId="33" borderId="29" xfId="0" applyFont="1" applyFill="1" applyBorder="1" applyAlignment="1" applyProtection="1">
      <alignment vertical="top" wrapText="1"/>
      <protection/>
    </xf>
    <xf numFmtId="0" fontId="15" fillId="10" borderId="41" xfId="0" applyFont="1" applyFill="1" applyBorder="1" applyAlignment="1" applyProtection="1">
      <alignment horizontal="center" vertical="center" wrapText="1"/>
      <protection/>
    </xf>
    <xf numFmtId="0" fontId="14" fillId="33" borderId="36" xfId="0" applyFont="1" applyFill="1" applyBorder="1" applyAlignment="1" applyProtection="1">
      <alignment vertical="top" wrapText="1"/>
      <protection/>
    </xf>
    <xf numFmtId="0" fontId="14" fillId="33" borderId="42" xfId="0" applyFont="1" applyFill="1" applyBorder="1" applyAlignment="1" applyProtection="1">
      <alignment vertical="top" wrapText="1"/>
      <protection/>
    </xf>
    <xf numFmtId="0" fontId="14" fillId="33" borderId="43" xfId="0" applyFont="1" applyFill="1" applyBorder="1" applyAlignment="1" applyProtection="1">
      <alignment vertical="top" wrapText="1"/>
      <protection/>
    </xf>
    <xf numFmtId="0" fontId="15" fillId="33" borderId="44"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4"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5" fillId="10" borderId="26" xfId="0" applyFont="1" applyFill="1" applyBorder="1" applyAlignment="1">
      <alignment horizontal="center"/>
    </xf>
    <xf numFmtId="0" fontId="83" fillId="10" borderId="10" xfId="0" applyFont="1" applyFill="1" applyBorder="1" applyAlignment="1">
      <alignment horizontal="center" vertical="center" wrapText="1"/>
    </xf>
    <xf numFmtId="0" fontId="75" fillId="10" borderId="27" xfId="0" applyFont="1" applyFill="1" applyBorder="1" applyAlignment="1">
      <alignment/>
    </xf>
    <xf numFmtId="0" fontId="75" fillId="10" borderId="29"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0" xfId="0" applyFill="1" applyBorder="1" applyAlignment="1" applyProtection="1">
      <alignment/>
      <protection locked="0"/>
    </xf>
    <xf numFmtId="0" fontId="0" fillId="0" borderId="21" xfId="0" applyBorder="1" applyAlignment="1" applyProtection="1">
      <alignment/>
      <protection/>
    </xf>
    <xf numFmtId="0" fontId="84" fillId="6" borderId="45" xfId="0" applyFont="1" applyFill="1" applyBorder="1" applyAlignment="1" applyProtection="1">
      <alignment horizontal="left" vertical="center" wrapText="1"/>
      <protection/>
    </xf>
    <xf numFmtId="0" fontId="84" fillId="6" borderId="44" xfId="0" applyFont="1" applyFill="1" applyBorder="1" applyAlignment="1" applyProtection="1">
      <alignment horizontal="left" vertical="center" wrapText="1"/>
      <protection/>
    </xf>
    <xf numFmtId="0" fontId="84" fillId="6" borderId="17" xfId="0" applyFont="1" applyFill="1" applyBorder="1" applyAlignment="1" applyProtection="1">
      <alignment horizontal="left" vertical="center" wrapText="1"/>
      <protection/>
    </xf>
    <xf numFmtId="0" fontId="85" fillId="0" borderId="16" xfId="0" applyFont="1" applyBorder="1" applyAlignment="1" applyProtection="1">
      <alignment horizontal="left" vertical="center"/>
      <protection/>
    </xf>
    <xf numFmtId="0" fontId="70" fillId="36" borderId="44" xfId="56" applyFont="1" applyFill="1" applyBorder="1" applyAlignment="1" applyProtection="1">
      <alignment horizontal="center" vertical="center"/>
      <protection locked="0"/>
    </xf>
    <xf numFmtId="0" fontId="86" fillId="36" borderId="44" xfId="56" applyFont="1" applyFill="1" applyBorder="1" applyAlignment="1" applyProtection="1">
      <alignment horizontal="center" vertical="center"/>
      <protection locked="0"/>
    </xf>
    <xf numFmtId="0" fontId="86" fillId="36" borderId="38" xfId="56" applyFont="1" applyFill="1" applyBorder="1" applyAlignment="1" applyProtection="1">
      <alignment horizontal="center" vertical="center"/>
      <protection locked="0"/>
    </xf>
    <xf numFmtId="0" fontId="87" fillId="0" borderId="44" xfId="0" applyFont="1" applyBorder="1" applyAlignment="1" applyProtection="1">
      <alignment horizontal="left" vertical="center"/>
      <protection/>
    </xf>
    <xf numFmtId="10" fontId="86" fillId="36" borderId="44" xfId="56" applyNumberFormat="1" applyFont="1" applyFill="1" applyBorder="1" applyAlignment="1" applyProtection="1">
      <alignment horizontal="center" vertical="center"/>
      <protection locked="0"/>
    </xf>
    <xf numFmtId="10" fontId="86" fillId="36" borderId="38"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84" fillId="6" borderId="46" xfId="0" applyFont="1" applyFill="1" applyBorder="1" applyAlignment="1" applyProtection="1">
      <alignment horizontal="center" vertical="center" wrapText="1"/>
      <protection/>
    </xf>
    <xf numFmtId="0" fontId="84" fillId="6" borderId="47" xfId="0" applyFont="1" applyFill="1" applyBorder="1" applyAlignment="1" applyProtection="1">
      <alignment horizontal="center" vertical="center" wrapText="1"/>
      <protection/>
    </xf>
    <xf numFmtId="0" fontId="84" fillId="6" borderId="48" xfId="0" applyFont="1" applyFill="1" applyBorder="1" applyAlignment="1" applyProtection="1">
      <alignment horizontal="center" vertical="center" wrapText="1"/>
      <protection/>
    </xf>
    <xf numFmtId="0" fontId="84" fillId="6" borderId="44" xfId="0" applyFont="1" applyFill="1" applyBorder="1" applyAlignment="1" applyProtection="1">
      <alignment horizontal="center" vertical="center" wrapText="1"/>
      <protection/>
    </xf>
    <xf numFmtId="0" fontId="84" fillId="6" borderId="38" xfId="0" applyFont="1" applyFill="1" applyBorder="1" applyAlignment="1" applyProtection="1">
      <alignment horizontal="center" vertical="center" wrapText="1"/>
      <protection/>
    </xf>
    <xf numFmtId="0" fontId="88" fillId="31" borderId="48" xfId="56" applyFont="1" applyBorder="1" applyAlignment="1" applyProtection="1">
      <alignment vertical="center" wrapText="1"/>
      <protection locked="0"/>
    </xf>
    <xf numFmtId="0" fontId="88" fillId="31" borderId="44" xfId="56" applyFont="1" applyBorder="1" applyAlignment="1" applyProtection="1">
      <alignment horizontal="center" vertical="center"/>
      <protection locked="0"/>
    </xf>
    <xf numFmtId="0" fontId="88" fillId="31" borderId="38" xfId="56" applyFont="1" applyBorder="1" applyAlignment="1" applyProtection="1">
      <alignment horizontal="center" vertical="center"/>
      <protection locked="0"/>
    </xf>
    <xf numFmtId="0" fontId="88" fillId="36" borderId="44" xfId="56" applyFont="1" applyFill="1" applyBorder="1" applyAlignment="1" applyProtection="1">
      <alignment horizontal="center" vertical="center"/>
      <protection locked="0"/>
    </xf>
    <xf numFmtId="0" fontId="88" fillId="36" borderId="48" xfId="56" applyFont="1" applyFill="1" applyBorder="1" applyAlignment="1" applyProtection="1">
      <alignment vertical="center" wrapText="1"/>
      <protection locked="0"/>
    </xf>
    <xf numFmtId="0" fontId="88" fillId="36" borderId="38" xfId="56" applyFont="1" applyFill="1" applyBorder="1" applyAlignment="1" applyProtection="1">
      <alignment horizontal="center" vertical="center"/>
      <protection locked="0"/>
    </xf>
    <xf numFmtId="0" fontId="88" fillId="31" borderId="38" xfId="56" applyFont="1" applyBorder="1" applyAlignment="1" applyProtection="1">
      <alignment vertical="center"/>
      <protection locked="0"/>
    </xf>
    <xf numFmtId="0" fontId="88" fillId="36" borderId="38" xfId="56" applyFont="1" applyFill="1" applyBorder="1" applyAlignment="1" applyProtection="1">
      <alignment vertical="center"/>
      <protection locked="0"/>
    </xf>
    <xf numFmtId="0" fontId="88" fillId="31" borderId="49" xfId="56" applyFont="1" applyBorder="1" applyAlignment="1" applyProtection="1">
      <alignment vertical="center"/>
      <protection locked="0"/>
    </xf>
    <xf numFmtId="0" fontId="88" fillId="36" borderId="4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4" fillId="6" borderId="46" xfId="0" applyFont="1" applyFill="1" applyBorder="1" applyAlignment="1" applyProtection="1">
      <alignment horizontal="center" vertical="center"/>
      <protection/>
    </xf>
    <xf numFmtId="0" fontId="84" fillId="6" borderId="45" xfId="0" applyFont="1" applyFill="1" applyBorder="1" applyAlignment="1" applyProtection="1">
      <alignment horizontal="center" vertical="center" wrapText="1"/>
      <protection/>
    </xf>
    <xf numFmtId="0" fontId="70" fillId="31" borderId="44" xfId="56" applyBorder="1" applyAlignment="1" applyProtection="1">
      <alignment horizontal="center" vertical="center"/>
      <protection locked="0"/>
    </xf>
    <xf numFmtId="10" fontId="70" fillId="31" borderId="44" xfId="56" applyNumberFormat="1" applyBorder="1" applyAlignment="1" applyProtection="1">
      <alignment horizontal="center" vertical="center"/>
      <protection locked="0"/>
    </xf>
    <xf numFmtId="0" fontId="70" fillId="36" borderId="44" xfId="56" applyFill="1" applyBorder="1" applyAlignment="1" applyProtection="1">
      <alignment horizontal="center" vertical="center"/>
      <protection locked="0"/>
    </xf>
    <xf numFmtId="10" fontId="70" fillId="36" borderId="44" xfId="56" applyNumberFormat="1" applyFill="1" applyBorder="1" applyAlignment="1" applyProtection="1">
      <alignment horizontal="center" vertical="center"/>
      <protection locked="0"/>
    </xf>
    <xf numFmtId="0" fontId="84" fillId="6" borderId="50" xfId="0" applyFont="1" applyFill="1" applyBorder="1" applyAlignment="1" applyProtection="1">
      <alignment horizontal="center" vertical="center" wrapText="1"/>
      <protection/>
    </xf>
    <xf numFmtId="0" fontId="84" fillId="6" borderId="51" xfId="0" applyFont="1" applyFill="1" applyBorder="1" applyAlignment="1" applyProtection="1">
      <alignment horizontal="center" vertical="center" wrapText="1"/>
      <protection/>
    </xf>
    <xf numFmtId="0" fontId="88" fillId="36" borderId="51" xfId="56" applyFont="1" applyFill="1" applyBorder="1" applyAlignment="1" applyProtection="1">
      <alignment horizontal="center" vertical="center"/>
      <protection locked="0"/>
    </xf>
    <xf numFmtId="0" fontId="84" fillId="6" borderId="52" xfId="0" applyFont="1" applyFill="1" applyBorder="1" applyAlignment="1" applyProtection="1">
      <alignment horizontal="center" vertical="center"/>
      <protection/>
    </xf>
    <xf numFmtId="0" fontId="70" fillId="31" borderId="44" xfId="56" applyBorder="1" applyAlignment="1" applyProtection="1">
      <alignment vertical="center" wrapText="1"/>
      <protection locked="0"/>
    </xf>
    <xf numFmtId="0" fontId="70" fillId="31" borderId="48" xfId="56" applyBorder="1" applyAlignment="1" applyProtection="1">
      <alignment vertical="center" wrapText="1"/>
      <protection locked="0"/>
    </xf>
    <xf numFmtId="0" fontId="70" fillId="36" borderId="44" xfId="56" applyFill="1" applyBorder="1" applyAlignment="1" applyProtection="1">
      <alignment vertical="center" wrapText="1"/>
      <protection locked="0"/>
    </xf>
    <xf numFmtId="0" fontId="70" fillId="36" borderId="48" xfId="56" applyFill="1" applyBorder="1" applyAlignment="1" applyProtection="1">
      <alignment vertical="center" wrapText="1"/>
      <protection locked="0"/>
    </xf>
    <xf numFmtId="0" fontId="70" fillId="31" borderId="38" xfId="56" applyBorder="1" applyAlignment="1" applyProtection="1">
      <alignment horizontal="center" vertical="center"/>
      <protection locked="0"/>
    </xf>
    <xf numFmtId="0" fontId="70" fillId="36" borderId="45" xfId="56" applyFill="1" applyBorder="1" applyAlignment="1" applyProtection="1">
      <alignment horizontal="center" vertical="center"/>
      <protection locked="0"/>
    </xf>
    <xf numFmtId="0" fontId="70" fillId="36" borderId="38"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84" fillId="6" borderId="47" xfId="0" applyFont="1" applyFill="1" applyBorder="1" applyAlignment="1" applyProtection="1">
      <alignment horizontal="center" vertical="center"/>
      <protection/>
    </xf>
    <xf numFmtId="0" fontId="70" fillId="31" borderId="38" xfId="56" applyBorder="1" applyAlignment="1" applyProtection="1">
      <alignment vertical="center" wrapText="1"/>
      <protection locked="0"/>
    </xf>
    <xf numFmtId="0" fontId="70" fillId="36" borderId="50" xfId="56" applyFill="1" applyBorder="1" applyAlignment="1" applyProtection="1">
      <alignment horizontal="center" vertical="center" wrapText="1"/>
      <protection locked="0"/>
    </xf>
    <xf numFmtId="0" fontId="70" fillId="36" borderId="45" xfId="56" applyFill="1" applyBorder="1" applyAlignment="1" applyProtection="1">
      <alignment horizontal="center" vertical="center" wrapText="1"/>
      <protection locked="0"/>
    </xf>
    <xf numFmtId="0" fontId="70" fillId="36" borderId="38" xfId="56" applyFill="1" applyBorder="1" applyAlignment="1" applyProtection="1">
      <alignment vertical="center" wrapText="1"/>
      <protection locked="0"/>
    </xf>
    <xf numFmtId="0" fontId="84" fillId="6" borderId="40" xfId="0" applyFont="1" applyFill="1" applyBorder="1" applyAlignment="1" applyProtection="1">
      <alignment horizontal="center" vertical="center"/>
      <protection/>
    </xf>
    <xf numFmtId="0" fontId="84" fillId="6" borderId="16" xfId="0" applyFont="1" applyFill="1" applyBorder="1" applyAlignment="1" applyProtection="1">
      <alignment horizontal="center" vertical="center" wrapText="1"/>
      <protection/>
    </xf>
    <xf numFmtId="0" fontId="70" fillId="31" borderId="53" xfId="56" applyBorder="1" applyAlignment="1" applyProtection="1">
      <alignment/>
      <protection locked="0"/>
    </xf>
    <xf numFmtId="10" fontId="70" fillId="31" borderId="37" xfId="56" applyNumberFormat="1" applyBorder="1" applyAlignment="1" applyProtection="1">
      <alignment horizontal="center" vertical="center"/>
      <protection locked="0"/>
    </xf>
    <xf numFmtId="0" fontId="70" fillId="36" borderId="53" xfId="56" applyFill="1" applyBorder="1" applyAlignment="1" applyProtection="1">
      <alignment/>
      <protection locked="0"/>
    </xf>
    <xf numFmtId="10" fontId="70" fillId="36" borderId="37" xfId="56" applyNumberFormat="1" applyFill="1" applyBorder="1" applyAlignment="1" applyProtection="1">
      <alignment horizontal="center" vertical="center"/>
      <protection locked="0"/>
    </xf>
    <xf numFmtId="0" fontId="84" fillId="6" borderId="50" xfId="0" applyFont="1" applyFill="1" applyBorder="1" applyAlignment="1" applyProtection="1">
      <alignment horizontal="center" vertical="center"/>
      <protection/>
    </xf>
    <xf numFmtId="0" fontId="84" fillId="6" borderId="44" xfId="0" applyFont="1" applyFill="1" applyBorder="1" applyAlignment="1" applyProtection="1">
      <alignment horizontal="center" wrapText="1"/>
      <protection/>
    </xf>
    <xf numFmtId="0" fontId="84" fillId="6" borderId="38" xfId="0" applyFont="1" applyFill="1" applyBorder="1" applyAlignment="1" applyProtection="1">
      <alignment horizontal="center" wrapText="1"/>
      <protection/>
    </xf>
    <xf numFmtId="0" fontId="84" fillId="6" borderId="45" xfId="0" applyFont="1" applyFill="1" applyBorder="1" applyAlignment="1" applyProtection="1">
      <alignment horizontal="center" wrapText="1"/>
      <protection/>
    </xf>
    <xf numFmtId="0" fontId="88" fillId="31" borderId="44" xfId="56" applyFont="1" applyBorder="1" applyAlignment="1" applyProtection="1">
      <alignment horizontal="center" vertical="center" wrapText="1"/>
      <protection locked="0"/>
    </xf>
    <xf numFmtId="0" fontId="88" fillId="36" borderId="44" xfId="56" applyFont="1" applyFill="1" applyBorder="1" applyAlignment="1" applyProtection="1">
      <alignment horizontal="center" vertical="center" wrapText="1"/>
      <protection locked="0"/>
    </xf>
    <xf numFmtId="0" fontId="70" fillId="31" borderId="50" xfId="56" applyBorder="1" applyAlignment="1" applyProtection="1">
      <alignment vertical="center"/>
      <protection locked="0"/>
    </xf>
    <xf numFmtId="0" fontId="70" fillId="31" borderId="0" xfId="56" applyAlignment="1" applyProtection="1">
      <alignment/>
      <protection/>
    </xf>
    <xf numFmtId="0" fontId="63" fillId="29" borderId="0" xfId="48" applyAlignment="1" applyProtection="1">
      <alignment/>
      <protection/>
    </xf>
    <xf numFmtId="0" fontId="58" fillId="26" borderId="0" xfId="39" applyAlignment="1" applyProtection="1">
      <alignment/>
      <protection/>
    </xf>
    <xf numFmtId="0" fontId="0" fillId="0" borderId="0" xfId="0" applyAlignment="1" applyProtection="1">
      <alignment wrapText="1"/>
      <protection/>
    </xf>
    <xf numFmtId="0" fontId="89" fillId="10" borderId="23" xfId="0" applyFont="1" applyFill="1" applyBorder="1" applyAlignment="1">
      <alignment vertical="top" wrapText="1"/>
    </xf>
    <xf numFmtId="0" fontId="89" fillId="10" borderId="24" xfId="0" applyFont="1" applyFill="1" applyBorder="1" applyAlignment="1">
      <alignment vertical="top" wrapText="1"/>
    </xf>
    <xf numFmtId="0" fontId="67" fillId="10" borderId="28" xfId="53" applyFill="1" applyBorder="1" applyAlignment="1" applyProtection="1">
      <alignment vertical="top" wrapText="1"/>
      <protection/>
    </xf>
    <xf numFmtId="0" fontId="67" fillId="10" borderId="29" xfId="53" applyFill="1" applyBorder="1" applyAlignment="1" applyProtection="1">
      <alignment vertical="top" wrapText="1"/>
      <protection/>
    </xf>
    <xf numFmtId="0" fontId="84" fillId="6" borderId="50" xfId="0" applyFont="1" applyFill="1" applyBorder="1" applyAlignment="1" applyProtection="1">
      <alignment horizontal="center" vertical="center" wrapText="1"/>
      <protection/>
    </xf>
    <xf numFmtId="0" fontId="70" fillId="36" borderId="51" xfId="56" applyFill="1" applyBorder="1" applyAlignment="1" applyProtection="1">
      <alignment horizontal="center" vertical="center"/>
      <protection locked="0"/>
    </xf>
    <xf numFmtId="0" fontId="0" fillId="4" borderId="10" xfId="0" applyFill="1" applyBorder="1" applyAlignment="1" applyProtection="1">
      <alignment/>
      <protection/>
    </xf>
    <xf numFmtId="0" fontId="70" fillId="36" borderId="45" xfId="56" applyFill="1" applyBorder="1" applyAlignment="1" applyProtection="1">
      <alignment vertical="center"/>
      <protection locked="0"/>
    </xf>
    <xf numFmtId="0" fontId="0" fillId="0" borderId="0" xfId="0" applyAlignment="1">
      <alignment vertical="center" wrapText="1"/>
    </xf>
    <xf numFmtId="0" fontId="67" fillId="33" borderId="12" xfId="53" applyFill="1" applyBorder="1" applyAlignment="1" applyProtection="1">
      <alignment/>
      <protection locked="0"/>
    </xf>
    <xf numFmtId="0" fontId="67" fillId="33" borderId="10" xfId="53" applyFill="1" applyBorder="1" applyAlignment="1" applyProtection="1">
      <alignment vertical="top" wrapText="1"/>
      <protection locked="0"/>
    </xf>
    <xf numFmtId="0" fontId="15" fillId="33" borderId="38" xfId="0" applyFont="1" applyFill="1" applyBorder="1" applyAlignment="1" applyProtection="1">
      <alignment horizontal="center" vertical="center" wrapText="1"/>
      <protection/>
    </xf>
    <xf numFmtId="4" fontId="14" fillId="33" borderId="17" xfId="0" applyNumberFormat="1" applyFont="1" applyFill="1" applyBorder="1" applyAlignment="1" applyProtection="1">
      <alignment vertical="top" wrapText="1"/>
      <protection/>
    </xf>
    <xf numFmtId="4" fontId="14" fillId="33" borderId="26" xfId="0" applyNumberFormat="1" applyFont="1" applyFill="1" applyBorder="1" applyAlignment="1" applyProtection="1">
      <alignment vertical="top" wrapText="1"/>
      <protection/>
    </xf>
    <xf numFmtId="4" fontId="14" fillId="33" borderId="38" xfId="0" applyNumberFormat="1" applyFont="1" applyFill="1" applyBorder="1" applyAlignment="1" applyProtection="1">
      <alignment vertical="top" wrapText="1"/>
      <protection/>
    </xf>
    <xf numFmtId="4" fontId="14" fillId="33" borderId="18" xfId="0" applyNumberFormat="1" applyFont="1" applyFill="1" applyBorder="1" applyAlignment="1" applyProtection="1">
      <alignment vertical="top" wrapText="1"/>
      <protection/>
    </xf>
    <xf numFmtId="4" fontId="14" fillId="33" borderId="24" xfId="0" applyNumberFormat="1" applyFont="1" applyFill="1" applyBorder="1" applyAlignment="1" applyProtection="1">
      <alignment vertical="top" wrapText="1"/>
      <protection/>
    </xf>
    <xf numFmtId="43" fontId="14" fillId="33" borderId="38" xfId="42" applyFont="1" applyFill="1" applyBorder="1" applyAlignment="1" applyProtection="1">
      <alignment horizontal="right" vertical="top" wrapText="1"/>
      <protection/>
    </xf>
    <xf numFmtId="0" fontId="3" fillId="33" borderId="35"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protection/>
    </xf>
    <xf numFmtId="0" fontId="14" fillId="33" borderId="12" xfId="0" applyFont="1" applyFill="1" applyBorder="1" applyAlignment="1" applyProtection="1">
      <alignment horizontal="center"/>
      <protection/>
    </xf>
    <xf numFmtId="0" fontId="14" fillId="33" borderId="13" xfId="0" applyFont="1" applyFill="1" applyBorder="1" applyAlignment="1" applyProtection="1">
      <alignment horizontal="center"/>
      <protection/>
    </xf>
    <xf numFmtId="0" fontId="75" fillId="0" borderId="44" xfId="0" applyFont="1" applyBorder="1" applyAlignment="1">
      <alignment wrapText="1"/>
    </xf>
    <xf numFmtId="17" fontId="2" fillId="33" borderId="11" xfId="0" applyNumberFormat="1" applyFont="1" applyFill="1" applyBorder="1" applyAlignment="1" applyProtection="1">
      <alignment vertical="top" wrapText="1"/>
      <protection/>
    </xf>
    <xf numFmtId="17" fontId="2" fillId="33" borderId="12" xfId="0" applyNumberFormat="1" applyFont="1" applyFill="1" applyBorder="1" applyAlignment="1" applyProtection="1">
      <alignment vertical="top" wrapText="1"/>
      <protection/>
    </xf>
    <xf numFmtId="17" fontId="2" fillId="33" borderId="34" xfId="0" applyNumberFormat="1" applyFont="1" applyFill="1" applyBorder="1" applyAlignment="1" applyProtection="1">
      <alignment vertical="top" wrapText="1"/>
      <protection/>
    </xf>
    <xf numFmtId="0" fontId="14" fillId="33" borderId="54" xfId="0" applyFont="1" applyFill="1" applyBorder="1" applyAlignment="1" applyProtection="1">
      <alignment horizontal="left" vertical="top" wrapText="1"/>
      <protection/>
    </xf>
    <xf numFmtId="0" fontId="14" fillId="33" borderId="37" xfId="0" applyFont="1" applyFill="1" applyBorder="1" applyAlignment="1" applyProtection="1">
      <alignment horizontal="left" vertical="top" wrapText="1"/>
      <protection/>
    </xf>
    <xf numFmtId="4" fontId="14" fillId="33" borderId="53" xfId="0" applyNumberFormat="1"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4" fontId="14" fillId="33" borderId="49" xfId="0" applyNumberFormat="1" applyFont="1" applyFill="1" applyBorder="1" applyAlignment="1" applyProtection="1">
      <alignment horizontal="left" vertical="top" wrapText="1"/>
      <protection/>
    </xf>
    <xf numFmtId="3" fontId="14" fillId="33" borderId="53" xfId="0" applyNumberFormat="1" applyFont="1" applyFill="1" applyBorder="1" applyAlignment="1" applyProtection="1">
      <alignment horizontal="left" vertical="top" wrapText="1"/>
      <protection/>
    </xf>
    <xf numFmtId="3" fontId="14" fillId="33" borderId="49" xfId="0" applyNumberFormat="1"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44" xfId="0" applyFont="1" applyFill="1" applyBorder="1" applyAlignment="1" applyProtection="1">
      <alignment horizontal="left" vertical="top" wrapText="1"/>
      <protection/>
    </xf>
    <xf numFmtId="17" fontId="14" fillId="33" borderId="50" xfId="0" applyNumberFormat="1" applyFont="1" applyFill="1" applyBorder="1" applyAlignment="1" applyProtection="1">
      <alignment horizontal="left" vertical="top" wrapText="1"/>
      <protection/>
    </xf>
    <xf numFmtId="0" fontId="14" fillId="33" borderId="38" xfId="0" applyFont="1" applyFill="1" applyBorder="1" applyAlignment="1" applyProtection="1">
      <alignment horizontal="left" vertical="top" wrapText="1"/>
      <protection/>
    </xf>
    <xf numFmtId="0" fontId="14" fillId="33" borderId="54" xfId="0" applyFont="1" applyFill="1" applyBorder="1" applyAlignment="1" applyProtection="1">
      <alignment vertical="top" wrapText="1"/>
      <protection/>
    </xf>
    <xf numFmtId="0" fontId="14" fillId="33" borderId="40" xfId="0" applyNumberFormat="1" applyFont="1" applyFill="1" applyBorder="1" applyAlignment="1" applyProtection="1">
      <alignment vertical="top" wrapText="1"/>
      <protection/>
    </xf>
    <xf numFmtId="0" fontId="14" fillId="33" borderId="53" xfId="0" applyNumberFormat="1" applyFont="1" applyFill="1" applyBorder="1" applyAlignment="1" applyProtection="1">
      <alignment vertical="top" wrapText="1"/>
      <protection/>
    </xf>
    <xf numFmtId="0" fontId="14" fillId="33" borderId="44" xfId="0" applyFont="1" applyFill="1" applyBorder="1" applyAlignment="1" applyProtection="1">
      <alignment vertical="top" wrapText="1"/>
      <protection/>
    </xf>
    <xf numFmtId="0" fontId="14" fillId="33" borderId="50" xfId="0" applyNumberFormat="1" applyFont="1" applyFill="1" applyBorder="1" applyAlignment="1" applyProtection="1">
      <alignment vertical="top" wrapText="1"/>
      <protection/>
    </xf>
    <xf numFmtId="0" fontId="14" fillId="33" borderId="55" xfId="0" applyFont="1" applyFill="1" applyBorder="1" applyAlignment="1" applyProtection="1">
      <alignment vertical="top" wrapText="1"/>
      <protection/>
    </xf>
    <xf numFmtId="0" fontId="14" fillId="33" borderId="37" xfId="0" applyFont="1" applyFill="1" applyBorder="1" applyAlignment="1" applyProtection="1">
      <alignment vertical="top" wrapText="1"/>
      <protection/>
    </xf>
    <xf numFmtId="0" fontId="14" fillId="33" borderId="56" xfId="0" applyFont="1" applyFill="1" applyBorder="1" applyAlignment="1" applyProtection="1">
      <alignment vertical="top" wrapText="1"/>
      <protection/>
    </xf>
    <xf numFmtId="0" fontId="14" fillId="33" borderId="47" xfId="0" applyNumberFormat="1" applyFont="1" applyFill="1" applyBorder="1" applyAlignment="1" applyProtection="1">
      <alignment vertical="top" wrapText="1"/>
      <protection/>
    </xf>
    <xf numFmtId="0" fontId="14" fillId="33" borderId="38" xfId="0" applyNumberFormat="1" applyFont="1" applyFill="1" applyBorder="1" applyAlignment="1" applyProtection="1">
      <alignment vertical="top" wrapText="1"/>
      <protection/>
    </xf>
    <xf numFmtId="0" fontId="14" fillId="33" borderId="49" xfId="0" applyNumberFormat="1" applyFont="1" applyFill="1" applyBorder="1" applyAlignment="1" applyProtection="1">
      <alignment vertical="top" wrapText="1"/>
      <protection/>
    </xf>
    <xf numFmtId="0" fontId="14" fillId="33" borderId="18" xfId="0" applyNumberFormat="1" applyFont="1" applyFill="1" applyBorder="1" applyAlignment="1" applyProtection="1">
      <alignment vertical="top" wrapText="1"/>
      <protection/>
    </xf>
    <xf numFmtId="0" fontId="14" fillId="33" borderId="57" xfId="0" applyFont="1" applyFill="1" applyBorder="1" applyAlignment="1" applyProtection="1">
      <alignment vertical="top" wrapText="1"/>
      <protection/>
    </xf>
    <xf numFmtId="0" fontId="14" fillId="33" borderId="41" xfId="0" applyNumberFormat="1" applyFont="1" applyFill="1" applyBorder="1" applyAlignment="1" applyProtection="1">
      <alignment vertical="top" wrapText="1"/>
      <protection/>
    </xf>
    <xf numFmtId="0" fontId="14" fillId="33" borderId="17" xfId="0" applyNumberFormat="1" applyFont="1" applyFill="1" applyBorder="1" applyAlignment="1" applyProtection="1">
      <alignment vertical="top" wrapText="1"/>
      <protection/>
    </xf>
    <xf numFmtId="3" fontId="14" fillId="33" borderId="17" xfId="0" applyNumberFormat="1" applyFont="1" applyFill="1" applyBorder="1" applyAlignment="1" applyProtection="1">
      <alignment vertical="top" wrapText="1"/>
      <protection/>
    </xf>
    <xf numFmtId="0" fontId="2" fillId="33" borderId="12" xfId="0" applyFont="1" applyFill="1" applyBorder="1" applyAlignment="1" applyProtection="1">
      <alignment horizontal="center" vertical="center" wrapText="1"/>
      <protection/>
    </xf>
    <xf numFmtId="0" fontId="14" fillId="33" borderId="14" xfId="0" applyFont="1" applyFill="1" applyBorder="1" applyAlignment="1" applyProtection="1">
      <alignment horizontal="left" vertical="center" wrapText="1"/>
      <protection/>
    </xf>
    <xf numFmtId="0" fontId="14" fillId="33" borderId="44" xfId="0" applyFont="1" applyFill="1" applyBorder="1" applyAlignment="1" applyProtection="1">
      <alignment horizontal="left" vertical="center" wrapText="1"/>
      <protection/>
    </xf>
    <xf numFmtId="4" fontId="14" fillId="33" borderId="50" xfId="0" applyNumberFormat="1" applyFont="1" applyFill="1" applyBorder="1" applyAlignment="1" applyProtection="1">
      <alignment horizontal="right" vertical="center" wrapText="1"/>
      <protection/>
    </xf>
    <xf numFmtId="4" fontId="14" fillId="33" borderId="50" xfId="0" applyNumberFormat="1"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14" fontId="14" fillId="33" borderId="50" xfId="0" applyNumberFormat="1" applyFont="1" applyFill="1" applyBorder="1" applyAlignment="1" applyProtection="1">
      <alignment horizontal="center" vertical="center" wrapText="1"/>
      <protection/>
    </xf>
    <xf numFmtId="0" fontId="14" fillId="33" borderId="54"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4" fontId="14" fillId="33" borderId="53" xfId="0" applyNumberFormat="1" applyFont="1" applyFill="1" applyBorder="1" applyAlignment="1" applyProtection="1">
      <alignment horizontal="right" vertical="center" wrapText="1"/>
      <protection/>
    </xf>
    <xf numFmtId="14" fontId="14" fillId="33" borderId="53" xfId="0" applyNumberFormat="1" applyFont="1" applyFill="1" applyBorder="1" applyAlignment="1" applyProtection="1">
      <alignment horizontal="center" vertical="center" wrapText="1"/>
      <protection/>
    </xf>
    <xf numFmtId="4" fontId="14" fillId="33" borderId="53" xfId="0" applyNumberFormat="1" applyFont="1" applyFill="1" applyBorder="1" applyAlignment="1" applyProtection="1">
      <alignment horizontal="center" vertical="center" wrapText="1"/>
      <protection/>
    </xf>
    <xf numFmtId="0" fontId="14" fillId="33" borderId="49" xfId="0" applyFont="1" applyFill="1" applyBorder="1" applyAlignment="1" applyProtection="1">
      <alignment horizontal="center" vertical="center" wrapText="1"/>
      <protection/>
    </xf>
    <xf numFmtId="0" fontId="14" fillId="33" borderId="39" xfId="0" applyFont="1" applyFill="1" applyBorder="1" applyAlignment="1" applyProtection="1">
      <alignment horizontal="left" vertical="center" wrapText="1"/>
      <protection/>
    </xf>
    <xf numFmtId="0" fontId="14" fillId="33" borderId="58" xfId="0" applyFont="1" applyFill="1" applyBorder="1" applyAlignment="1" applyProtection="1">
      <alignment vertical="center" wrapText="1"/>
      <protection/>
    </xf>
    <xf numFmtId="43" fontId="14" fillId="33" borderId="59" xfId="42" applyFont="1" applyFill="1" applyBorder="1" applyAlignment="1" applyProtection="1">
      <alignment horizontal="right" vertical="center" wrapText="1"/>
      <protection/>
    </xf>
    <xf numFmtId="14" fontId="14" fillId="33" borderId="59" xfId="0" applyNumberFormat="1" applyFont="1" applyFill="1" applyBorder="1" applyAlignment="1" applyProtection="1" quotePrefix="1">
      <alignment horizontal="center" vertical="center" wrapText="1"/>
      <protection/>
    </xf>
    <xf numFmtId="0" fontId="14" fillId="33" borderId="18" xfId="0" applyFont="1" applyFill="1" applyBorder="1" applyAlignment="1" applyProtection="1">
      <alignment horizontal="center" vertical="center" wrapText="1"/>
      <protection/>
    </xf>
    <xf numFmtId="14" fontId="14" fillId="33" borderId="59" xfId="0" applyNumberFormat="1" applyFont="1" applyFill="1" applyBorder="1" applyAlignment="1" applyProtection="1">
      <alignment horizontal="center" vertical="center" wrapText="1"/>
      <protection/>
    </xf>
    <xf numFmtId="0" fontId="80" fillId="0" borderId="10" xfId="0" applyFont="1" applyFill="1" applyBorder="1" applyAlignment="1">
      <alignment wrapText="1"/>
    </xf>
    <xf numFmtId="3" fontId="14" fillId="33" borderId="26" xfId="0" applyNumberFormat="1" applyFont="1" applyFill="1" applyBorder="1" applyAlignment="1" applyProtection="1">
      <alignment vertical="top" wrapText="1"/>
      <protection/>
    </xf>
    <xf numFmtId="0" fontId="14" fillId="33" borderId="60" xfId="0" applyFont="1" applyFill="1" applyBorder="1" applyAlignment="1" applyProtection="1">
      <alignment vertical="top" wrapText="1"/>
      <protection/>
    </xf>
    <xf numFmtId="0" fontId="14" fillId="33" borderId="61" xfId="0" applyNumberFormat="1"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14" fillId="33" borderId="32" xfId="0" applyFont="1" applyFill="1" applyBorder="1" applyAlignment="1" applyProtection="1">
      <alignment vertical="top" wrapText="1"/>
      <protection/>
    </xf>
    <xf numFmtId="0" fontId="14" fillId="33" borderId="0" xfId="0" applyFont="1" applyFill="1" applyBorder="1" applyAlignment="1" applyProtection="1">
      <alignment horizontal="left" vertical="top" wrapText="1"/>
      <protection/>
    </xf>
    <xf numFmtId="0" fontId="14" fillId="33" borderId="0" xfId="0" applyFont="1" applyFill="1" applyBorder="1" applyAlignment="1" applyProtection="1">
      <alignment vertical="top" wrapText="1"/>
      <protection/>
    </xf>
    <xf numFmtId="165" fontId="14" fillId="33" borderId="50" xfId="42" applyNumberFormat="1" applyFont="1" applyFill="1" applyBorder="1" applyAlignment="1" applyProtection="1">
      <alignment horizontal="right" vertical="top" wrapText="1"/>
      <protection/>
    </xf>
    <xf numFmtId="3" fontId="14" fillId="33" borderId="50" xfId="0" applyNumberFormat="1" applyFont="1" applyFill="1" applyBorder="1" applyAlignment="1" applyProtection="1">
      <alignment horizontal="right" vertical="top" wrapText="1"/>
      <protection/>
    </xf>
    <xf numFmtId="0" fontId="15" fillId="33" borderId="37" xfId="0" applyFont="1" applyFill="1" applyBorder="1" applyAlignment="1" applyProtection="1">
      <alignment vertical="top" wrapText="1"/>
      <protection/>
    </xf>
    <xf numFmtId="3" fontId="14" fillId="33" borderId="53" xfId="0" applyNumberFormat="1" applyFont="1" applyFill="1" applyBorder="1" applyAlignment="1" applyProtection="1">
      <alignment horizontal="right" vertical="top" wrapText="1"/>
      <protection/>
    </xf>
    <xf numFmtId="0" fontId="14" fillId="33" borderId="53" xfId="0" applyFont="1" applyFill="1" applyBorder="1" applyAlignment="1" applyProtection="1">
      <alignment vertical="top" wrapText="1"/>
      <protection/>
    </xf>
    <xf numFmtId="3" fontId="14" fillId="33" borderId="44" xfId="0" applyNumberFormat="1" applyFont="1" applyFill="1" applyBorder="1" applyAlignment="1" applyProtection="1">
      <alignment horizontal="right" vertical="top" wrapText="1"/>
      <protection/>
    </xf>
    <xf numFmtId="0" fontId="14" fillId="33" borderId="56"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top" wrapText="1"/>
      <protection/>
    </xf>
    <xf numFmtId="43" fontId="14" fillId="33" borderId="52" xfId="42"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4" fontId="14" fillId="33" borderId="52" xfId="0" applyNumberFormat="1" applyFont="1" applyFill="1" applyBorder="1" applyAlignment="1" applyProtection="1">
      <alignment horizontal="left" vertical="top" wrapText="1"/>
      <protection/>
    </xf>
    <xf numFmtId="0" fontId="14" fillId="33" borderId="47" xfId="0" applyFont="1" applyFill="1" applyBorder="1" applyAlignment="1" applyProtection="1">
      <alignment horizontal="left" vertical="top" wrapText="1"/>
      <protection/>
    </xf>
    <xf numFmtId="0" fontId="14" fillId="33" borderId="55" xfId="0" applyFont="1" applyFill="1" applyBorder="1" applyAlignment="1" applyProtection="1">
      <alignment horizontal="left" vertical="top" wrapText="1"/>
      <protection/>
    </xf>
    <xf numFmtId="165" fontId="14" fillId="33" borderId="40" xfId="42" applyNumberFormat="1" applyFont="1" applyFill="1" applyBorder="1" applyAlignment="1" applyProtection="1">
      <alignment vertical="top" wrapText="1"/>
      <protection/>
    </xf>
    <xf numFmtId="0" fontId="14" fillId="33" borderId="30" xfId="0" applyFont="1" applyFill="1" applyBorder="1" applyAlignment="1" applyProtection="1">
      <alignment vertical="top" wrapText="1"/>
      <protection/>
    </xf>
    <xf numFmtId="165" fontId="14" fillId="33" borderId="31" xfId="42" applyNumberFormat="1" applyFont="1" applyFill="1" applyBorder="1" applyAlignment="1" applyProtection="1">
      <alignment vertical="top" wrapText="1"/>
      <protection/>
    </xf>
    <xf numFmtId="3" fontId="14" fillId="33" borderId="62" xfId="0" applyNumberFormat="1" applyFont="1" applyFill="1" applyBorder="1" applyAlignment="1" applyProtection="1">
      <alignment vertical="top" wrapText="1"/>
      <protection/>
    </xf>
    <xf numFmtId="0" fontId="15" fillId="33" borderId="63" xfId="0" applyFont="1" applyFill="1" applyBorder="1" applyAlignment="1" applyProtection="1">
      <alignment vertical="top" wrapText="1"/>
      <protection/>
    </xf>
    <xf numFmtId="0" fontId="15" fillId="33" borderId="64" xfId="0" applyFont="1" applyFill="1" applyBorder="1" applyAlignment="1" applyProtection="1">
      <alignment horizontal="center" vertical="center" wrapText="1"/>
      <protection/>
    </xf>
    <xf numFmtId="0" fontId="14" fillId="33" borderId="65" xfId="0" applyFont="1" applyFill="1" applyBorder="1" applyAlignment="1" applyProtection="1">
      <alignment vertical="top" wrapText="1"/>
      <protection/>
    </xf>
    <xf numFmtId="0" fontId="14" fillId="33" borderId="66" xfId="0" applyFont="1" applyFill="1" applyBorder="1" applyAlignment="1" applyProtection="1">
      <alignment vertical="top" wrapText="1"/>
      <protection/>
    </xf>
    <xf numFmtId="0" fontId="14" fillId="33" borderId="67" xfId="0" applyFont="1" applyFill="1" applyBorder="1" applyAlignment="1" applyProtection="1">
      <alignment vertical="top" wrapText="1"/>
      <protection/>
    </xf>
    <xf numFmtId="3" fontId="14" fillId="33" borderId="68" xfId="0" applyNumberFormat="1" applyFont="1" applyFill="1" applyBorder="1" applyAlignment="1" applyProtection="1">
      <alignment vertical="top" wrapText="1"/>
      <protection/>
    </xf>
    <xf numFmtId="0" fontId="14" fillId="33" borderId="23" xfId="0" applyFont="1" applyFill="1" applyBorder="1" applyAlignment="1" applyProtection="1">
      <alignment vertical="top" wrapText="1"/>
      <protection/>
    </xf>
    <xf numFmtId="0" fontId="15" fillId="33" borderId="69" xfId="0" applyFont="1" applyFill="1" applyBorder="1" applyAlignment="1" applyProtection="1">
      <alignment horizontal="left" vertical="top" wrapText="1"/>
      <protection/>
    </xf>
    <xf numFmtId="0" fontId="15" fillId="33" borderId="70" xfId="0" applyFont="1" applyFill="1" applyBorder="1" applyAlignment="1" applyProtection="1">
      <alignment horizontal="left" vertical="top" wrapText="1"/>
      <protection/>
    </xf>
    <xf numFmtId="0" fontId="15" fillId="33" borderId="71" xfId="0" applyFont="1" applyFill="1" applyBorder="1" applyAlignment="1" applyProtection="1">
      <alignment horizontal="left" vertical="top" wrapText="1"/>
      <protection/>
    </xf>
    <xf numFmtId="0" fontId="15" fillId="33" borderId="72" xfId="0" applyFont="1" applyFill="1" applyBorder="1" applyAlignment="1" applyProtection="1">
      <alignment horizontal="left" vertical="top" wrapText="1"/>
      <protection/>
    </xf>
    <xf numFmtId="0" fontId="14" fillId="33" borderId="73" xfId="0" applyFont="1" applyFill="1" applyBorder="1" applyAlignment="1" applyProtection="1">
      <alignment horizontal="left" vertical="top" wrapText="1"/>
      <protection/>
    </xf>
    <xf numFmtId="165" fontId="15" fillId="33" borderId="64" xfId="0" applyNumberFormat="1" applyFont="1" applyFill="1" applyBorder="1" applyAlignment="1" applyProtection="1">
      <alignment horizontal="left" vertical="top" wrapText="1"/>
      <protection/>
    </xf>
    <xf numFmtId="0" fontId="14" fillId="33" borderId="74" xfId="0" applyFont="1" applyFill="1" applyBorder="1" applyAlignment="1" applyProtection="1">
      <alignment horizontal="left" vertical="top" wrapText="1"/>
      <protection/>
    </xf>
    <xf numFmtId="0" fontId="14" fillId="33" borderId="75" xfId="0" applyFont="1" applyFill="1" applyBorder="1" applyAlignment="1" applyProtection="1">
      <alignment horizontal="left" vertical="top" wrapText="1"/>
      <protection/>
    </xf>
    <xf numFmtId="0" fontId="15" fillId="33" borderId="76" xfId="0" applyFont="1" applyFill="1" applyBorder="1" applyAlignment="1" applyProtection="1">
      <alignment vertical="top" wrapText="1"/>
      <protection/>
    </xf>
    <xf numFmtId="3" fontId="14" fillId="33" borderId="76" xfId="0" applyNumberFormat="1" applyFont="1" applyFill="1" applyBorder="1" applyAlignment="1" applyProtection="1">
      <alignment horizontal="right" vertical="top" wrapText="1"/>
      <protection/>
    </xf>
    <xf numFmtId="0" fontId="14" fillId="33" borderId="76" xfId="0" applyFont="1" applyFill="1" applyBorder="1" applyAlignment="1" applyProtection="1">
      <alignment vertical="top" wrapText="1"/>
      <protection/>
    </xf>
    <xf numFmtId="0" fontId="14" fillId="33" borderId="77" xfId="0" applyFont="1" applyFill="1" applyBorder="1" applyAlignment="1" applyProtection="1">
      <alignment vertical="top" wrapText="1"/>
      <protection/>
    </xf>
    <xf numFmtId="0" fontId="14" fillId="33" borderId="57" xfId="0" applyFont="1" applyFill="1" applyBorder="1" applyAlignment="1" applyProtection="1">
      <alignment horizontal="left" vertical="top" wrapText="1"/>
      <protection/>
    </xf>
    <xf numFmtId="0" fontId="14" fillId="33" borderId="41" xfId="0" applyFont="1" applyFill="1" applyBorder="1" applyAlignment="1" applyProtection="1">
      <alignment vertical="top" wrapText="1"/>
      <protection/>
    </xf>
    <xf numFmtId="0" fontId="14" fillId="33" borderId="76" xfId="0" applyFont="1" applyFill="1" applyBorder="1" applyAlignment="1" applyProtection="1">
      <alignment horizontal="left" vertical="top" wrapText="1"/>
      <protection/>
    </xf>
    <xf numFmtId="43" fontId="14" fillId="33" borderId="78" xfId="42" applyFont="1" applyFill="1" applyBorder="1" applyAlignment="1" applyProtection="1">
      <alignment horizontal="left" vertical="top" wrapText="1"/>
      <protection/>
    </xf>
    <xf numFmtId="0" fontId="14" fillId="33" borderId="78" xfId="0" applyFont="1" applyFill="1" applyBorder="1" applyAlignment="1" applyProtection="1">
      <alignment horizontal="left" vertical="top" wrapText="1"/>
      <protection/>
    </xf>
    <xf numFmtId="4" fontId="14" fillId="33" borderId="78" xfId="0" applyNumberFormat="1" applyFont="1" applyFill="1" applyBorder="1" applyAlignment="1" applyProtection="1">
      <alignment horizontal="left" vertical="top" wrapText="1"/>
      <protection/>
    </xf>
    <xf numFmtId="0" fontId="14" fillId="33" borderId="77" xfId="0" applyFont="1" applyFill="1" applyBorder="1" applyAlignment="1" applyProtection="1">
      <alignment horizontal="left" vertical="top" wrapText="1"/>
      <protection/>
    </xf>
    <xf numFmtId="0" fontId="14" fillId="33" borderId="78" xfId="0" applyFont="1" applyFill="1" applyBorder="1" applyAlignment="1" applyProtection="1">
      <alignment vertical="top" wrapText="1"/>
      <protection/>
    </xf>
    <xf numFmtId="0" fontId="14" fillId="33" borderId="79" xfId="0" applyFont="1" applyFill="1" applyBorder="1" applyAlignment="1" applyProtection="1">
      <alignment vertical="top" wrapText="1"/>
      <protection/>
    </xf>
    <xf numFmtId="4" fontId="14" fillId="33" borderId="37" xfId="0" applyNumberFormat="1" applyFont="1" applyFill="1" applyBorder="1" applyAlignment="1" applyProtection="1">
      <alignment vertical="top" wrapText="1"/>
      <protection/>
    </xf>
    <xf numFmtId="3" fontId="14" fillId="33" borderId="44" xfId="0" applyNumberFormat="1" applyFont="1" applyFill="1" applyBorder="1" applyAlignment="1" applyProtection="1">
      <alignment vertical="top" wrapText="1"/>
      <protection/>
    </xf>
    <xf numFmtId="4" fontId="14" fillId="33" borderId="44" xfId="0" applyNumberFormat="1" applyFont="1" applyFill="1" applyBorder="1" applyAlignment="1" applyProtection="1">
      <alignment vertical="top" wrapText="1"/>
      <protection/>
    </xf>
    <xf numFmtId="0" fontId="15" fillId="33" borderId="69" xfId="0" applyFont="1" applyFill="1" applyBorder="1" applyAlignment="1" applyProtection="1">
      <alignment vertical="top" wrapText="1"/>
      <protection/>
    </xf>
    <xf numFmtId="0" fontId="15" fillId="33" borderId="70" xfId="0" applyFont="1" applyFill="1" applyBorder="1" applyAlignment="1" applyProtection="1">
      <alignment horizontal="center" vertical="center" wrapText="1"/>
      <protection/>
    </xf>
    <xf numFmtId="0" fontId="15" fillId="33" borderId="72" xfId="0" applyFont="1" applyFill="1" applyBorder="1" applyAlignment="1" applyProtection="1">
      <alignment horizontal="center" vertical="center" wrapText="1"/>
      <protection/>
    </xf>
    <xf numFmtId="0" fontId="14" fillId="33" borderId="80" xfId="0" applyFont="1" applyFill="1" applyBorder="1" applyAlignment="1" applyProtection="1">
      <alignment vertical="top" wrapText="1"/>
      <protection/>
    </xf>
    <xf numFmtId="43" fontId="14" fillId="33" borderId="44" xfId="42" applyFont="1" applyFill="1" applyBorder="1" applyAlignment="1" applyProtection="1">
      <alignment vertical="top" wrapText="1"/>
      <protection/>
    </xf>
    <xf numFmtId="0" fontId="14" fillId="33" borderId="46" xfId="0" applyFont="1" applyFill="1" applyBorder="1" applyAlignment="1" applyProtection="1">
      <alignment vertical="top" wrapText="1"/>
      <protection/>
    </xf>
    <xf numFmtId="0" fontId="14" fillId="33" borderId="16" xfId="0" applyFont="1" applyFill="1" applyBorder="1" applyAlignment="1" applyProtection="1">
      <alignment vertical="top" wrapText="1"/>
      <protection/>
    </xf>
    <xf numFmtId="43" fontId="14" fillId="33" borderId="40" xfId="42" applyFont="1" applyFill="1" applyBorder="1" applyAlignment="1" applyProtection="1">
      <alignment vertical="top" wrapText="1"/>
      <protection/>
    </xf>
    <xf numFmtId="3" fontId="14" fillId="33" borderId="16" xfId="0" applyNumberFormat="1" applyFont="1" applyFill="1" applyBorder="1" applyAlignment="1" applyProtection="1">
      <alignment vertical="top" wrapText="1"/>
      <protection/>
    </xf>
    <xf numFmtId="0" fontId="14" fillId="33" borderId="44" xfId="0" applyFont="1" applyFill="1" applyBorder="1" applyAlignment="1" applyProtection="1">
      <alignment vertical="top"/>
      <protection/>
    </xf>
    <xf numFmtId="43" fontId="14" fillId="33" borderId="76" xfId="42" applyFont="1" applyFill="1" applyBorder="1" applyAlignment="1" applyProtection="1">
      <alignment vertical="top" wrapText="1"/>
      <protection/>
    </xf>
    <xf numFmtId="0" fontId="15" fillId="33" borderId="74" xfId="0" applyFont="1" applyFill="1" applyBorder="1" applyAlignment="1" applyProtection="1">
      <alignment vertical="top" wrapText="1"/>
      <protection/>
    </xf>
    <xf numFmtId="0" fontId="15" fillId="33" borderId="80" xfId="0" applyFont="1" applyFill="1" applyBorder="1" applyAlignment="1" applyProtection="1">
      <alignment horizontal="center" vertical="center" wrapText="1"/>
      <protection/>
    </xf>
    <xf numFmtId="0" fontId="14" fillId="33" borderId="81" xfId="0" applyFont="1" applyFill="1" applyBorder="1" applyAlignment="1" applyProtection="1">
      <alignment horizontal="center" vertical="top" wrapText="1"/>
      <protection/>
    </xf>
    <xf numFmtId="0" fontId="1" fillId="10" borderId="0" xfId="0" applyFont="1" applyFill="1" applyBorder="1" applyAlignment="1" applyProtection="1">
      <alignment vertical="top" wrapText="1"/>
      <protection/>
    </xf>
    <xf numFmtId="0" fontId="1" fillId="10" borderId="0" xfId="0" applyFont="1" applyFill="1" applyBorder="1" applyAlignment="1" applyProtection="1">
      <alignment/>
      <protection/>
    </xf>
    <xf numFmtId="0" fontId="14" fillId="33" borderId="12" xfId="0" applyFont="1" applyFill="1" applyBorder="1" applyAlignment="1" applyProtection="1">
      <alignment horizontal="center" vertical="center" wrapText="1"/>
      <protection/>
    </xf>
    <xf numFmtId="0" fontId="14" fillId="33" borderId="82" xfId="0" applyFont="1" applyFill="1" applyBorder="1" applyAlignment="1" applyProtection="1">
      <alignment horizontal="center" vertical="center" wrapText="1"/>
      <protection/>
    </xf>
    <xf numFmtId="0" fontId="14" fillId="33" borderId="48" xfId="0" applyFont="1" applyFill="1" applyBorder="1" applyAlignment="1" applyProtection="1">
      <alignment horizontal="center" vertical="center" wrapText="1"/>
      <protection/>
    </xf>
    <xf numFmtId="0" fontId="0" fillId="0" borderId="0" xfId="0" applyAlignment="1">
      <alignment/>
    </xf>
    <xf numFmtId="44" fontId="75" fillId="0" borderId="0" xfId="0" applyNumberFormat="1" applyFont="1" applyAlignment="1">
      <alignment/>
    </xf>
    <xf numFmtId="44" fontId="75" fillId="10" borderId="23" xfId="0" applyNumberFormat="1" applyFont="1" applyFill="1" applyBorder="1" applyAlignment="1">
      <alignment/>
    </xf>
    <xf numFmtId="44" fontId="2" fillId="10" borderId="0" xfId="0" applyNumberFormat="1" applyFont="1" applyFill="1" applyBorder="1" applyAlignment="1" applyProtection="1">
      <alignment vertical="top" wrapText="1"/>
      <protection/>
    </xf>
    <xf numFmtId="44" fontId="5" fillId="10" borderId="0" xfId="0" applyNumberFormat="1" applyFont="1" applyFill="1" applyBorder="1" applyAlignment="1" applyProtection="1">
      <alignment horizontal="center" vertical="center" wrapText="1"/>
      <protection/>
    </xf>
    <xf numFmtId="44" fontId="3" fillId="33" borderId="83" xfId="0" applyNumberFormat="1" applyFont="1" applyFill="1" applyBorder="1" applyAlignment="1" applyProtection="1">
      <alignment horizontal="center" vertical="center" wrapText="1"/>
      <protection/>
    </xf>
    <xf numFmtId="44" fontId="2" fillId="33" borderId="38" xfId="0" applyNumberFormat="1" applyFont="1" applyFill="1" applyBorder="1" applyAlignment="1" applyProtection="1">
      <alignment vertical="top" wrapText="1"/>
      <protection/>
    </xf>
    <xf numFmtId="44" fontId="3" fillId="33" borderId="21" xfId="0" applyNumberFormat="1" applyFont="1" applyFill="1" applyBorder="1" applyAlignment="1" applyProtection="1">
      <alignment horizontal="center" vertical="center" wrapText="1"/>
      <protection/>
    </xf>
    <xf numFmtId="44" fontId="2" fillId="33" borderId="52" xfId="0" applyNumberFormat="1" applyFont="1" applyFill="1" applyBorder="1" applyAlignment="1" applyProtection="1">
      <alignment vertical="top" wrapText="1"/>
      <protection/>
    </xf>
    <xf numFmtId="44" fontId="2" fillId="33" borderId="50" xfId="0" applyNumberFormat="1" applyFont="1" applyFill="1" applyBorder="1" applyAlignment="1" applyProtection="1">
      <alignment vertical="top" wrapText="1"/>
      <protection/>
    </xf>
    <xf numFmtId="44" fontId="2" fillId="33" borderId="53" xfId="0" applyNumberFormat="1" applyFont="1" applyFill="1" applyBorder="1" applyAlignment="1" applyProtection="1">
      <alignment vertical="top" wrapText="1"/>
      <protection/>
    </xf>
    <xf numFmtId="44" fontId="2" fillId="33" borderId="84" xfId="0" applyNumberFormat="1" applyFont="1" applyFill="1" applyBorder="1" applyAlignment="1" applyProtection="1">
      <alignment vertical="top" wrapText="1"/>
      <protection/>
    </xf>
    <xf numFmtId="44" fontId="2" fillId="10" borderId="28" xfId="0" applyNumberFormat="1" applyFont="1" applyFill="1" applyBorder="1" applyAlignment="1" applyProtection="1">
      <alignment vertical="top" wrapText="1"/>
      <protection/>
    </xf>
    <xf numFmtId="44" fontId="3" fillId="0" borderId="0" xfId="0" applyNumberFormat="1" applyFont="1" applyFill="1" applyBorder="1" applyAlignment="1" applyProtection="1">
      <alignment vertical="top" wrapText="1"/>
      <protection/>
    </xf>
    <xf numFmtId="44" fontId="2" fillId="0" borderId="0" xfId="0" applyNumberFormat="1" applyFont="1" applyFill="1" applyBorder="1" applyAlignment="1" applyProtection="1">
      <alignment vertical="top" wrapText="1"/>
      <protection/>
    </xf>
    <xf numFmtId="44" fontId="2" fillId="0" borderId="0" xfId="0" applyNumberFormat="1" applyFont="1" applyFill="1" applyBorder="1" applyAlignment="1" applyProtection="1">
      <alignment/>
      <protection/>
    </xf>
    <xf numFmtId="44" fontId="75" fillId="0" borderId="0" xfId="0" applyNumberFormat="1" applyFont="1" applyAlignment="1">
      <alignment/>
    </xf>
    <xf numFmtId="0" fontId="3" fillId="33" borderId="14" xfId="0" applyFont="1" applyFill="1" applyBorder="1" applyAlignment="1" applyProtection="1">
      <alignment vertical="top" wrapText="1"/>
      <protection/>
    </xf>
    <xf numFmtId="44" fontId="3" fillId="33" borderId="38" xfId="0" applyNumberFormat="1" applyFont="1" applyFill="1" applyBorder="1" applyAlignment="1" applyProtection="1">
      <alignment vertical="top" wrapText="1"/>
      <protection/>
    </xf>
    <xf numFmtId="0" fontId="0" fillId="0" borderId="0" xfId="0" applyAlignment="1">
      <alignment/>
    </xf>
    <xf numFmtId="0" fontId="0" fillId="0" borderId="0" xfId="0" applyAlignment="1">
      <alignment/>
    </xf>
    <xf numFmtId="0" fontId="14" fillId="33" borderId="64" xfId="0" applyFont="1" applyFill="1" applyBorder="1" applyAlignment="1" applyProtection="1">
      <alignment horizontal="left" vertical="center" wrapText="1"/>
      <protection/>
    </xf>
    <xf numFmtId="0" fontId="14" fillId="33" borderId="85" xfId="0" applyFont="1" applyFill="1" applyBorder="1" applyAlignment="1" applyProtection="1">
      <alignment vertical="center" wrapText="1"/>
      <protection/>
    </xf>
    <xf numFmtId="0" fontId="15" fillId="33" borderId="86" xfId="0" applyFont="1" applyFill="1" applyBorder="1" applyAlignment="1" applyProtection="1">
      <alignment vertical="top" wrapText="1"/>
      <protection/>
    </xf>
    <xf numFmtId="0" fontId="15" fillId="33" borderId="87" xfId="0" applyFont="1" applyFill="1" applyBorder="1" applyAlignment="1" applyProtection="1">
      <alignment horizontal="center" vertical="center" wrapText="1"/>
      <protection/>
    </xf>
    <xf numFmtId="0" fontId="15" fillId="33" borderId="88" xfId="0" applyFont="1" applyFill="1" applyBorder="1" applyAlignment="1" applyProtection="1">
      <alignment horizontal="center" vertical="center" wrapText="1"/>
      <protection/>
    </xf>
    <xf numFmtId="0" fontId="14" fillId="33" borderId="70" xfId="0" applyFont="1" applyFill="1" applyBorder="1" applyAlignment="1" applyProtection="1">
      <alignment horizontal="left" vertical="center" wrapText="1"/>
      <protection/>
    </xf>
    <xf numFmtId="0" fontId="14" fillId="33" borderId="70" xfId="0" applyFont="1" applyFill="1" applyBorder="1" applyAlignment="1" applyProtection="1">
      <alignment vertical="top" wrapText="1"/>
      <protection/>
    </xf>
    <xf numFmtId="43" fontId="14" fillId="33" borderId="70" xfId="42" applyFont="1" applyFill="1" applyBorder="1" applyAlignment="1" applyProtection="1">
      <alignment vertical="top" wrapText="1"/>
      <protection/>
    </xf>
    <xf numFmtId="0" fontId="14" fillId="33" borderId="72" xfId="0" applyFont="1" applyFill="1" applyBorder="1" applyAlignment="1" applyProtection="1">
      <alignment horizontal="left" vertical="center" wrapText="1"/>
      <protection/>
    </xf>
    <xf numFmtId="0" fontId="14" fillId="33" borderId="89" xfId="0" applyFont="1" applyFill="1" applyBorder="1" applyAlignment="1" applyProtection="1">
      <alignment vertical="center" wrapText="1"/>
      <protection/>
    </xf>
    <xf numFmtId="0" fontId="14" fillId="33" borderId="90" xfId="0" applyFont="1" applyFill="1" applyBorder="1" applyAlignment="1" applyProtection="1">
      <alignment vertical="top" wrapText="1"/>
      <protection/>
    </xf>
    <xf numFmtId="43" fontId="14" fillId="33" borderId="90" xfId="42" applyFont="1" applyFill="1" applyBorder="1" applyAlignment="1" applyProtection="1">
      <alignment vertical="top" wrapText="1"/>
      <protection/>
    </xf>
    <xf numFmtId="0" fontId="14" fillId="33" borderId="15" xfId="0" applyFont="1" applyFill="1" applyBorder="1" applyAlignment="1" applyProtection="1">
      <alignment horizontal="left" vertical="top" wrapText="1"/>
      <protection/>
    </xf>
    <xf numFmtId="49" fontId="14" fillId="10" borderId="26" xfId="0" applyNumberFormat="1" applyFont="1" applyFill="1" applyBorder="1" applyAlignment="1">
      <alignment horizontal="left" vertical="top" wrapText="1"/>
    </xf>
    <xf numFmtId="0" fontId="0" fillId="0" borderId="0" xfId="0" applyAlignment="1">
      <alignment/>
    </xf>
    <xf numFmtId="0" fontId="14" fillId="33" borderId="91" xfId="0" applyFont="1" applyFill="1" applyBorder="1" applyAlignment="1" applyProtection="1">
      <alignment vertical="top" wrapText="1"/>
      <protection/>
    </xf>
    <xf numFmtId="0" fontId="14" fillId="33" borderId="92" xfId="0" applyFont="1" applyFill="1" applyBorder="1" applyAlignment="1" applyProtection="1">
      <alignment horizontal="left" vertical="top" wrapText="1"/>
      <protection/>
    </xf>
    <xf numFmtId="4" fontId="75" fillId="0" borderId="0" xfId="0" applyNumberFormat="1" applyFont="1" applyAlignment="1">
      <alignment/>
    </xf>
    <xf numFmtId="0" fontId="2" fillId="33" borderId="0" xfId="0" applyFont="1" applyFill="1" applyBorder="1" applyAlignment="1" applyProtection="1">
      <alignment vertical="top" wrapText="1"/>
      <protection/>
    </xf>
    <xf numFmtId="0" fontId="14" fillId="33" borderId="25" xfId="0" applyFont="1" applyFill="1" applyBorder="1" applyAlignment="1" applyProtection="1">
      <alignment vertical="top" wrapText="1"/>
      <protection/>
    </xf>
    <xf numFmtId="0" fontId="0" fillId="33" borderId="0" xfId="0" applyFill="1" applyAlignment="1">
      <alignment/>
    </xf>
    <xf numFmtId="0" fontId="11" fillId="33" borderId="0" xfId="0" applyFont="1" applyFill="1" applyBorder="1" applyAlignment="1" applyProtection="1">
      <alignment horizontal="left" vertical="center" wrapText="1"/>
      <protection/>
    </xf>
    <xf numFmtId="0" fontId="14" fillId="33" borderId="18" xfId="0" applyFont="1" applyFill="1" applyBorder="1" applyAlignment="1" applyProtection="1">
      <alignment vertical="top" wrapText="1"/>
      <protection/>
    </xf>
    <xf numFmtId="0" fontId="14" fillId="37" borderId="39" xfId="0" applyFont="1" applyFill="1" applyBorder="1" applyAlignment="1" applyProtection="1">
      <alignment horizontal="left" vertical="top" wrapText="1"/>
      <protection/>
    </xf>
    <xf numFmtId="0" fontId="14" fillId="37" borderId="54" xfId="0" applyFont="1" applyFill="1" applyBorder="1" applyAlignment="1" applyProtection="1">
      <alignment horizontal="left" vertical="top" wrapText="1"/>
      <protection/>
    </xf>
    <xf numFmtId="0" fontId="14" fillId="37" borderId="14" xfId="0" applyFont="1" applyFill="1" applyBorder="1" applyAlignment="1" applyProtection="1">
      <alignment horizontal="left" vertical="top" wrapText="1"/>
      <protection/>
    </xf>
    <xf numFmtId="0" fontId="14" fillId="37" borderId="44" xfId="0" applyFont="1" applyFill="1" applyBorder="1" applyAlignment="1" applyProtection="1">
      <alignment horizontal="left" vertical="top" wrapText="1"/>
      <protection/>
    </xf>
    <xf numFmtId="0" fontId="14" fillId="37" borderId="50" xfId="0" applyFont="1" applyFill="1" applyBorder="1" applyAlignment="1" applyProtection="1">
      <alignment horizontal="left" vertical="top" wrapText="1"/>
      <protection/>
    </xf>
    <xf numFmtId="0" fontId="14" fillId="37" borderId="38" xfId="0" applyFont="1" applyFill="1" applyBorder="1" applyAlignment="1" applyProtection="1">
      <alignment horizontal="left" vertical="top" wrapText="1"/>
      <protection/>
    </xf>
    <xf numFmtId="0" fontId="14" fillId="10" borderId="25" xfId="0" applyFont="1" applyFill="1" applyBorder="1" applyAlignment="1" applyProtection="1">
      <alignment horizontal="left" vertical="top" wrapText="1"/>
      <protection/>
    </xf>
    <xf numFmtId="0" fontId="14" fillId="10" borderId="26" xfId="0" applyFont="1" applyFill="1" applyBorder="1" applyAlignment="1" applyProtection="1">
      <alignment horizontal="left" vertical="top" wrapText="1"/>
      <protection/>
    </xf>
    <xf numFmtId="0" fontId="0" fillId="0" borderId="0" xfId="0" applyAlignment="1">
      <alignment horizontal="left"/>
    </xf>
    <xf numFmtId="0" fontId="14" fillId="38" borderId="25" xfId="0" applyFont="1" applyFill="1" applyBorder="1" applyAlignment="1" applyProtection="1">
      <alignment horizontal="left" vertical="top" wrapText="1"/>
      <protection/>
    </xf>
    <xf numFmtId="0" fontId="14" fillId="38" borderId="26" xfId="0" applyFont="1" applyFill="1" applyBorder="1" applyAlignment="1" applyProtection="1">
      <alignment horizontal="left" vertical="top" wrapText="1"/>
      <protection/>
    </xf>
    <xf numFmtId="0" fontId="0" fillId="0" borderId="0" xfId="0" applyFont="1" applyFill="1" applyBorder="1" applyAlignment="1">
      <alignment horizontal="left"/>
    </xf>
    <xf numFmtId="0" fontId="14" fillId="37" borderId="58" xfId="0" applyFont="1" applyFill="1" applyBorder="1" applyAlignment="1" applyProtection="1">
      <alignment horizontal="left" vertical="top" wrapText="1"/>
      <protection/>
    </xf>
    <xf numFmtId="43" fontId="14" fillId="37" borderId="59" xfId="42" applyFont="1" applyFill="1" applyBorder="1" applyAlignment="1" applyProtection="1">
      <alignment horizontal="left" wrapText="1"/>
      <protection/>
    </xf>
    <xf numFmtId="0" fontId="14" fillId="37" borderId="59" xfId="0" applyFont="1" applyFill="1" applyBorder="1" applyAlignment="1" applyProtection="1">
      <alignment horizontal="left" vertical="top" wrapText="1"/>
      <protection/>
    </xf>
    <xf numFmtId="0" fontId="14" fillId="37" borderId="18" xfId="0" applyFont="1" applyFill="1" applyBorder="1" applyAlignment="1" applyProtection="1">
      <alignment horizontal="left" vertical="top" wrapText="1"/>
      <protection/>
    </xf>
    <xf numFmtId="0" fontId="14" fillId="37" borderId="37" xfId="0" applyFont="1" applyFill="1" applyBorder="1" applyAlignment="1" applyProtection="1">
      <alignment horizontal="left" vertical="top" wrapText="1"/>
      <protection/>
    </xf>
    <xf numFmtId="43" fontId="14" fillId="37" borderId="53" xfId="42" applyFont="1" applyFill="1" applyBorder="1" applyAlignment="1" applyProtection="1">
      <alignment horizontal="left" wrapText="1"/>
      <protection/>
    </xf>
    <xf numFmtId="0" fontId="14" fillId="37" borderId="53" xfId="0" applyFont="1" applyFill="1" applyBorder="1" applyAlignment="1" applyProtection="1">
      <alignment horizontal="left" vertical="top" wrapText="1"/>
      <protection/>
    </xf>
    <xf numFmtId="14" fontId="14" fillId="37" borderId="53" xfId="0" applyNumberFormat="1" applyFont="1" applyFill="1" applyBorder="1" applyAlignment="1" applyProtection="1">
      <alignment horizontal="left" vertical="top" wrapText="1"/>
      <protection/>
    </xf>
    <xf numFmtId="0" fontId="14" fillId="37" borderId="49" xfId="0" applyFont="1" applyFill="1" applyBorder="1" applyAlignment="1" applyProtection="1">
      <alignment horizontal="left" vertical="top" wrapText="1"/>
      <protection/>
    </xf>
    <xf numFmtId="0" fontId="14" fillId="33" borderId="38" xfId="0" applyFont="1" applyFill="1" applyBorder="1" applyAlignment="1" applyProtection="1">
      <alignment vertical="top" wrapText="1"/>
      <protection/>
    </xf>
    <xf numFmtId="3" fontId="14" fillId="33" borderId="38" xfId="0" applyNumberFormat="1" applyFont="1" applyFill="1" applyBorder="1" applyAlignment="1" applyProtection="1">
      <alignment vertical="top" wrapText="1"/>
      <protection/>
    </xf>
    <xf numFmtId="43" fontId="14" fillId="33" borderId="93" xfId="42" applyFont="1" applyFill="1" applyBorder="1" applyAlignment="1" applyProtection="1">
      <alignment vertical="top" wrapText="1"/>
      <protection/>
    </xf>
    <xf numFmtId="43" fontId="14" fillId="33" borderId="50" xfId="42" applyFont="1" applyFill="1" applyBorder="1" applyAlignment="1" applyProtection="1">
      <alignment vertical="top" wrapText="1"/>
      <protection/>
    </xf>
    <xf numFmtId="0" fontId="15" fillId="33" borderId="37" xfId="0" applyFont="1" applyFill="1" applyBorder="1" applyAlignment="1" applyProtection="1">
      <alignment horizontal="center" vertical="center" wrapText="1"/>
      <protection/>
    </xf>
    <xf numFmtId="0" fontId="14" fillId="33" borderId="94" xfId="0" applyFont="1" applyFill="1" applyBorder="1" applyAlignment="1" applyProtection="1">
      <alignment vertical="top" wrapText="1"/>
      <protection/>
    </xf>
    <xf numFmtId="0" fontId="14" fillId="33" borderId="93" xfId="0" applyFont="1" applyFill="1" applyBorder="1" applyAlignment="1" applyProtection="1">
      <alignment vertical="top" wrapText="1"/>
      <protection/>
    </xf>
    <xf numFmtId="0" fontId="14" fillId="33" borderId="44" xfId="0"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15" fillId="33" borderId="44" xfId="0" applyFont="1" applyFill="1" applyBorder="1" applyAlignment="1" applyProtection="1">
      <alignment horizontal="center" vertical="center" wrapText="1"/>
      <protection/>
    </xf>
    <xf numFmtId="0" fontId="0" fillId="33" borderId="33" xfId="0" applyFill="1" applyBorder="1" applyAlignment="1">
      <alignment/>
    </xf>
    <xf numFmtId="0" fontId="14" fillId="33" borderId="34" xfId="0" applyFont="1" applyFill="1" applyBorder="1" applyAlignment="1" applyProtection="1">
      <alignment vertical="top" wrapText="1"/>
      <protection/>
    </xf>
    <xf numFmtId="0" fontId="14" fillId="10" borderId="44" xfId="0" applyFont="1" applyFill="1" applyBorder="1" applyAlignment="1" applyProtection="1">
      <alignment vertical="top" wrapText="1"/>
      <protection/>
    </xf>
    <xf numFmtId="0" fontId="15" fillId="33" borderId="44" xfId="0" applyFont="1" applyFill="1" applyBorder="1" applyAlignment="1" applyProtection="1">
      <alignment horizontal="center" vertical="top" wrapText="1"/>
      <protection/>
    </xf>
    <xf numFmtId="165" fontId="15" fillId="10" borderId="26" xfId="0" applyNumberFormat="1" applyFont="1" applyFill="1" applyBorder="1" applyAlignment="1">
      <alignment horizontal="center"/>
    </xf>
    <xf numFmtId="43" fontId="14" fillId="33" borderId="17" xfId="42" applyFont="1" applyFill="1" applyBorder="1" applyAlignment="1" applyProtection="1">
      <alignment vertical="top" wrapText="1"/>
      <protection/>
    </xf>
    <xf numFmtId="43" fontId="14" fillId="33" borderId="26" xfId="42" applyFont="1" applyFill="1" applyBorder="1" applyAlignment="1" applyProtection="1">
      <alignment vertical="top" wrapText="1"/>
      <protection/>
    </xf>
    <xf numFmtId="43" fontId="14" fillId="33" borderId="38" xfId="42" applyFont="1" applyFill="1" applyBorder="1" applyAlignment="1" applyProtection="1">
      <alignment vertical="top" wrapText="1"/>
      <protection/>
    </xf>
    <xf numFmtId="43" fontId="14" fillId="33" borderId="18" xfId="42" applyFont="1" applyFill="1" applyBorder="1" applyAlignment="1" applyProtection="1">
      <alignment vertical="top" wrapText="1"/>
      <protection/>
    </xf>
    <xf numFmtId="0" fontId="70" fillId="39" borderId="44" xfId="56" applyFont="1" applyFill="1" applyBorder="1" applyAlignment="1" applyProtection="1">
      <alignment horizontal="center" vertical="center"/>
      <protection locked="0"/>
    </xf>
    <xf numFmtId="0" fontId="86" fillId="39" borderId="44" xfId="56" applyFont="1" applyFill="1" applyBorder="1" applyAlignment="1" applyProtection="1">
      <alignment horizontal="center" vertical="center"/>
      <protection locked="0"/>
    </xf>
    <xf numFmtId="0" fontId="86" fillId="39" borderId="38" xfId="56" applyFont="1" applyFill="1" applyBorder="1" applyAlignment="1" applyProtection="1">
      <alignment horizontal="center" vertical="center"/>
      <protection locked="0"/>
    </xf>
    <xf numFmtId="0" fontId="85" fillId="39" borderId="95" xfId="0" applyFont="1" applyFill="1" applyBorder="1" applyAlignment="1" applyProtection="1">
      <alignment horizontal="left" vertical="center"/>
      <protection/>
    </xf>
    <xf numFmtId="10" fontId="86" fillId="39" borderId="44" xfId="56" applyNumberFormat="1" applyFont="1" applyFill="1" applyBorder="1" applyAlignment="1" applyProtection="1">
      <alignment horizontal="center" vertical="center"/>
      <protection locked="0"/>
    </xf>
    <xf numFmtId="10" fontId="86" fillId="39" borderId="38" xfId="56" applyNumberFormat="1" applyFont="1" applyFill="1" applyBorder="1" applyAlignment="1" applyProtection="1">
      <alignment horizontal="center" vertical="center"/>
      <protection locked="0"/>
    </xf>
    <xf numFmtId="0" fontId="87" fillId="39" borderId="45" xfId="0" applyFont="1" applyFill="1" applyBorder="1" applyAlignment="1" applyProtection="1">
      <alignment horizontal="left" vertical="center"/>
      <protection/>
    </xf>
    <xf numFmtId="0" fontId="85" fillId="39" borderId="44" xfId="0" applyFont="1" applyFill="1" applyBorder="1" applyAlignment="1" applyProtection="1">
      <alignment vertical="center" wrapText="1"/>
      <protection/>
    </xf>
    <xf numFmtId="0" fontId="70" fillId="39" borderId="44" xfId="56" applyFill="1" applyBorder="1" applyAlignment="1" applyProtection="1">
      <alignment wrapText="1"/>
      <protection locked="0"/>
    </xf>
    <xf numFmtId="0" fontId="0" fillId="39" borderId="0" xfId="0" applyFill="1" applyAlignment="1" applyProtection="1">
      <alignment/>
      <protection/>
    </xf>
    <xf numFmtId="0" fontId="52" fillId="39" borderId="44" xfId="0" applyFont="1" applyFill="1" applyBorder="1" applyAlignment="1" applyProtection="1">
      <alignment vertical="center" wrapText="1"/>
      <protection/>
    </xf>
    <xf numFmtId="10" fontId="70" fillId="39" borderId="44" xfId="56" applyNumberFormat="1" applyFill="1" applyBorder="1" applyAlignment="1" applyProtection="1">
      <alignment horizontal="center" vertical="center" wrapText="1"/>
      <protection locked="0"/>
    </xf>
    <xf numFmtId="0" fontId="84" fillId="39" borderId="45" xfId="0" applyFont="1" applyFill="1" applyBorder="1" applyAlignment="1" applyProtection="1">
      <alignment horizontal="center" vertical="center" wrapText="1"/>
      <protection/>
    </xf>
    <xf numFmtId="0" fontId="84" fillId="39" borderId="38" xfId="0" applyFont="1" applyFill="1" applyBorder="1" applyAlignment="1" applyProtection="1">
      <alignment horizontal="center" vertical="center" wrapText="1"/>
      <protection/>
    </xf>
    <xf numFmtId="0" fontId="70" fillId="39" borderId="45" xfId="56" applyFill="1" applyBorder="1" applyAlignment="1" applyProtection="1">
      <alignment horizontal="center" vertical="center"/>
      <protection locked="0"/>
    </xf>
    <xf numFmtId="0" fontId="70" fillId="39" borderId="38" xfId="56" applyFill="1" applyBorder="1" applyAlignment="1" applyProtection="1">
      <alignment horizontal="center" vertical="center"/>
      <protection locked="0"/>
    </xf>
    <xf numFmtId="0" fontId="84" fillId="6" borderId="44" xfId="0" applyFont="1" applyFill="1" applyBorder="1" applyAlignment="1" applyProtection="1">
      <alignment horizontal="center" wrapText="1"/>
      <protection/>
    </xf>
    <xf numFmtId="0" fontId="84" fillId="6" borderId="50" xfId="0" applyFont="1" applyFill="1" applyBorder="1" applyAlignment="1" applyProtection="1">
      <alignment horizontal="center" wrapText="1"/>
      <protection/>
    </xf>
    <xf numFmtId="0" fontId="84" fillId="6" borderId="38" xfId="0" applyFont="1" applyFill="1" applyBorder="1" applyAlignment="1" applyProtection="1">
      <alignment horizontal="center" wrapText="1"/>
      <protection/>
    </xf>
    <xf numFmtId="0" fontId="14" fillId="33" borderId="31" xfId="0" applyFont="1" applyFill="1" applyBorder="1" applyAlignment="1" applyProtection="1">
      <alignment horizontal="center" vertical="top" wrapText="1"/>
      <protection/>
    </xf>
    <xf numFmtId="0" fontId="14" fillId="33" borderId="32"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0" fontId="14" fillId="33" borderId="74" xfId="0" applyFont="1" applyFill="1" applyBorder="1" applyAlignment="1" applyProtection="1">
      <alignment horizontal="center" vertical="top" wrapText="1"/>
      <protection/>
    </xf>
    <xf numFmtId="0" fontId="14" fillId="33" borderId="0" xfId="0" applyFont="1" applyFill="1" applyBorder="1" applyAlignment="1" applyProtection="1">
      <alignment horizontal="center" vertical="top" wrapText="1"/>
      <protection/>
    </xf>
    <xf numFmtId="0" fontId="14" fillId="33" borderId="50" xfId="0" applyFont="1" applyFill="1" applyBorder="1" applyAlignment="1" applyProtection="1">
      <alignment horizontal="left" vertical="top" wrapText="1"/>
      <protection/>
    </xf>
    <xf numFmtId="0" fontId="14" fillId="33" borderId="50" xfId="0" applyFont="1" applyFill="1" applyBorder="1" applyAlignment="1" applyProtection="1">
      <alignment horizontal="center" vertical="center" wrapText="1"/>
      <protection/>
    </xf>
    <xf numFmtId="49" fontId="14" fillId="10" borderId="26" xfId="0" applyNumberFormat="1" applyFont="1" applyFill="1" applyBorder="1" applyAlignment="1">
      <alignment horizontal="left" vertical="top" wrapText="1"/>
    </xf>
    <xf numFmtId="0" fontId="14" fillId="33" borderId="50" xfId="0" applyFont="1" applyFill="1" applyBorder="1" applyAlignment="1" applyProtection="1">
      <alignment horizontal="left" vertical="top" wrapText="1"/>
      <protection/>
    </xf>
    <xf numFmtId="0" fontId="0" fillId="0" borderId="0" xfId="0" applyAlignment="1">
      <alignment/>
    </xf>
    <xf numFmtId="0" fontId="14" fillId="37" borderId="50" xfId="0" applyFont="1" applyFill="1" applyBorder="1" applyAlignment="1" applyProtection="1">
      <alignment horizontal="right" vertical="top" wrapText="1"/>
      <protection/>
    </xf>
    <xf numFmtId="4" fontId="14" fillId="33" borderId="59" xfId="0" applyNumberFormat="1" applyFont="1" applyFill="1" applyBorder="1" applyAlignment="1" applyProtection="1" quotePrefix="1">
      <alignment horizontal="center" vertical="center" wrapText="1"/>
      <protection/>
    </xf>
    <xf numFmtId="0" fontId="14" fillId="33" borderId="92" xfId="0" applyFont="1" applyFill="1" applyBorder="1" applyAlignment="1" applyProtection="1">
      <alignment horizontal="left" vertical="top" wrapText="1"/>
      <protection/>
    </xf>
    <xf numFmtId="0" fontId="14" fillId="33" borderId="44" xfId="0" applyFont="1" applyFill="1" applyBorder="1" applyAlignment="1" applyProtection="1">
      <alignment horizontal="left" vertical="top" wrapText="1"/>
      <protection/>
    </xf>
    <xf numFmtId="0" fontId="14" fillId="33" borderId="30" xfId="0" applyFont="1" applyFill="1" applyBorder="1" applyAlignment="1">
      <alignment vertical="top" wrapText="1"/>
    </xf>
    <xf numFmtId="0" fontId="75" fillId="33" borderId="44" xfId="0" applyFont="1" applyFill="1" applyBorder="1" applyAlignment="1">
      <alignment horizontal="left" vertical="top" wrapText="1"/>
    </xf>
    <xf numFmtId="0" fontId="75" fillId="33" borderId="32" xfId="0" applyFont="1" applyFill="1" applyBorder="1" applyAlignment="1">
      <alignment vertical="top" wrapText="1"/>
    </xf>
    <xf numFmtId="0" fontId="75" fillId="33" borderId="10" xfId="0" applyFont="1" applyFill="1" applyBorder="1" applyAlignment="1">
      <alignment horizontal="left" vertical="top" wrapText="1"/>
    </xf>
    <xf numFmtId="0" fontId="75" fillId="0" borderId="0" xfId="0" applyFont="1" applyFill="1" applyAlignment="1">
      <alignment horizontal="left" vertical="center"/>
    </xf>
    <xf numFmtId="0" fontId="2" fillId="0" borderId="25"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wrapText="1"/>
      <protection/>
    </xf>
    <xf numFmtId="0" fontId="0" fillId="0" borderId="10" xfId="0" applyFill="1" applyBorder="1" applyAlignment="1">
      <alignment/>
    </xf>
    <xf numFmtId="0" fontId="2" fillId="0" borderId="26" xfId="0" applyFont="1" applyFill="1" applyBorder="1" applyAlignment="1" applyProtection="1">
      <alignment horizontal="left" vertical="center"/>
      <protection/>
    </xf>
    <xf numFmtId="0" fontId="0" fillId="0" borderId="0" xfId="0" applyFill="1" applyAlignment="1">
      <alignment horizontal="left" vertical="center"/>
    </xf>
    <xf numFmtId="0" fontId="0" fillId="0" borderId="0" xfId="0" applyFill="1" applyAlignment="1">
      <alignment/>
    </xf>
    <xf numFmtId="0" fontId="75" fillId="0" borderId="10" xfId="0" applyFont="1" applyFill="1" applyBorder="1" applyAlignment="1">
      <alignment horizontal="left" vertical="top" wrapText="1"/>
    </xf>
    <xf numFmtId="0" fontId="75" fillId="33" borderId="10" xfId="0" applyFont="1" applyFill="1" applyBorder="1" applyAlignment="1">
      <alignment/>
    </xf>
    <xf numFmtId="0" fontId="2" fillId="33"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top" wrapText="1"/>
      <protection/>
    </xf>
    <xf numFmtId="0" fontId="14" fillId="33" borderId="19"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center" wrapText="1"/>
      <protection/>
    </xf>
    <xf numFmtId="0" fontId="2" fillId="33" borderId="12" xfId="0" applyFont="1" applyFill="1" applyBorder="1" applyAlignment="1" applyProtection="1" quotePrefix="1">
      <alignment horizontal="left" vertical="top" wrapText="1"/>
      <protection/>
    </xf>
    <xf numFmtId="0" fontId="14" fillId="10" borderId="25" xfId="0" applyFont="1" applyFill="1" applyBorder="1" applyAlignment="1" applyProtection="1">
      <alignment horizontal="left" vertical="center"/>
      <protection/>
    </xf>
    <xf numFmtId="0" fontId="15" fillId="10" borderId="31" xfId="0" applyFont="1" applyFill="1" applyBorder="1" applyAlignment="1" applyProtection="1">
      <alignment vertical="center" wrapText="1"/>
      <protection/>
    </xf>
    <xf numFmtId="0" fontId="14" fillId="0" borderId="10" xfId="0" applyNumberFormat="1" applyFont="1" applyFill="1" applyBorder="1" applyAlignment="1">
      <alignment horizontal="left" vertical="top" wrapText="1"/>
    </xf>
    <xf numFmtId="0" fontId="15" fillId="33" borderId="12" xfId="0" applyFont="1" applyFill="1" applyBorder="1" applyAlignment="1" applyProtection="1">
      <alignment horizontal="center" vertical="center" wrapText="1"/>
      <protection/>
    </xf>
    <xf numFmtId="0" fontId="14" fillId="10" borderId="26" xfId="0" applyFont="1" applyFill="1" applyBorder="1" applyAlignment="1" applyProtection="1">
      <alignment horizontal="left" vertical="center"/>
      <protection/>
    </xf>
    <xf numFmtId="0" fontId="53" fillId="0" borderId="0" xfId="0" applyFont="1" applyAlignment="1">
      <alignment/>
    </xf>
    <xf numFmtId="0" fontId="14" fillId="33" borderId="12" xfId="0" applyFont="1" applyFill="1" applyBorder="1" applyAlignment="1" applyProtection="1">
      <alignment horizontal="left" vertical="top"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center"/>
      <protection/>
    </xf>
    <xf numFmtId="0" fontId="14" fillId="0" borderId="12" xfId="0" applyFont="1" applyFill="1" applyBorder="1" applyAlignment="1" applyProtection="1">
      <alignment horizontal="center" vertical="center" wrapText="1"/>
      <protection/>
    </xf>
    <xf numFmtId="0" fontId="14" fillId="0" borderId="26" xfId="0" applyFont="1" applyFill="1" applyBorder="1" applyAlignment="1" applyProtection="1">
      <alignment horizontal="left" vertical="center"/>
      <protection/>
    </xf>
    <xf numFmtId="0" fontId="53" fillId="0" borderId="0" xfId="0" applyFont="1" applyFill="1" applyAlignment="1">
      <alignment/>
    </xf>
    <xf numFmtId="0" fontId="14" fillId="0" borderId="12" xfId="0" applyFont="1" applyFill="1" applyBorder="1" applyAlignment="1" applyProtection="1">
      <alignment horizontal="left" vertical="top" wrapText="1"/>
      <protection/>
    </xf>
    <xf numFmtId="4" fontId="2" fillId="0" borderId="44" xfId="57" applyNumberFormat="1" applyFont="1" applyFill="1" applyBorder="1" applyAlignment="1">
      <alignment horizontal="right" wrapText="1"/>
      <protection/>
    </xf>
    <xf numFmtId="3" fontId="2" fillId="10" borderId="0" xfId="0" applyNumberFormat="1"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locked="0"/>
    </xf>
    <xf numFmtId="0" fontId="2" fillId="10" borderId="0" xfId="0" applyFont="1" applyFill="1" applyBorder="1" applyAlignment="1" applyProtection="1">
      <alignment/>
      <protection/>
    </xf>
    <xf numFmtId="0" fontId="75" fillId="10" borderId="0" xfId="0" applyFont="1" applyFill="1" applyAlignment="1">
      <alignment/>
    </xf>
    <xf numFmtId="0" fontId="75" fillId="0" borderId="0" xfId="0" applyFont="1" applyBorder="1" applyAlignment="1">
      <alignment horizontal="center"/>
    </xf>
    <xf numFmtId="3" fontId="75" fillId="0" borderId="0" xfId="0" applyNumberFormat="1" applyFont="1" applyBorder="1" applyAlignment="1">
      <alignment horizontal="center"/>
    </xf>
    <xf numFmtId="3" fontId="75" fillId="0" borderId="16" xfId="0" applyNumberFormat="1" applyFont="1" applyBorder="1" applyAlignment="1">
      <alignment horizontal="right" vertical="center" wrapText="1"/>
    </xf>
    <xf numFmtId="3" fontId="75" fillId="0" borderId="38" xfId="0" applyNumberFormat="1" applyFont="1" applyBorder="1" applyAlignment="1">
      <alignment vertical="top" wrapText="1"/>
    </xf>
    <xf numFmtId="0" fontId="83" fillId="0" borderId="14" xfId="0" applyFont="1" applyBorder="1" applyAlignment="1">
      <alignment vertical="top" wrapText="1"/>
    </xf>
    <xf numFmtId="3" fontId="83" fillId="0" borderId="38" xfId="0" applyNumberFormat="1" applyFont="1" applyBorder="1" applyAlignment="1">
      <alignment vertical="top" wrapText="1"/>
    </xf>
    <xf numFmtId="0" fontId="75" fillId="0" borderId="14" xfId="0" applyFont="1" applyBorder="1" applyAlignment="1">
      <alignment vertical="top" wrapText="1"/>
    </xf>
    <xf numFmtId="0" fontId="75" fillId="0" borderId="39" xfId="0" applyFont="1" applyBorder="1" applyAlignment="1">
      <alignment vertical="top" wrapText="1"/>
    </xf>
    <xf numFmtId="3" fontId="75" fillId="0" borderId="18" xfId="0" applyNumberFormat="1" applyFont="1" applyBorder="1" applyAlignment="1">
      <alignment vertical="top" wrapText="1"/>
    </xf>
    <xf numFmtId="0" fontId="75" fillId="0" borderId="16" xfId="0" applyFont="1" applyBorder="1" applyAlignment="1">
      <alignment vertical="top" wrapText="1"/>
    </xf>
    <xf numFmtId="3" fontId="75" fillId="0" borderId="16" xfId="0" applyNumberFormat="1" applyFont="1" applyBorder="1" applyAlignment="1">
      <alignment wrapText="1"/>
    </xf>
    <xf numFmtId="0" fontId="75" fillId="0" borderId="44" xfId="0" applyFont="1" applyBorder="1" applyAlignment="1">
      <alignment vertical="top" wrapText="1"/>
    </xf>
    <xf numFmtId="3" fontId="75" fillId="0" borderId="44" xfId="0" applyNumberFormat="1" applyFont="1" applyBorder="1" applyAlignment="1">
      <alignment wrapText="1"/>
    </xf>
    <xf numFmtId="0" fontId="83" fillId="0" borderId="44" xfId="0" applyFont="1" applyBorder="1" applyAlignment="1">
      <alignment vertical="top" wrapText="1"/>
    </xf>
    <xf numFmtId="3" fontId="83" fillId="0" borderId="44" xfId="0" applyNumberFormat="1" applyFont="1" applyBorder="1" applyAlignment="1">
      <alignment wrapText="1"/>
    </xf>
    <xf numFmtId="0" fontId="75" fillId="0" borderId="37" xfId="0" applyFont="1" applyBorder="1" applyAlignment="1">
      <alignment vertical="top" wrapText="1"/>
    </xf>
    <xf numFmtId="3" fontId="75" fillId="0" borderId="37" xfId="0" applyNumberFormat="1" applyFont="1" applyBorder="1" applyAlignment="1">
      <alignment wrapText="1"/>
    </xf>
    <xf numFmtId="0" fontId="75" fillId="0" borderId="22" xfId="0" applyFont="1" applyBorder="1" applyAlignment="1">
      <alignment vertical="top" wrapText="1"/>
    </xf>
    <xf numFmtId="0" fontId="75" fillId="0" borderId="25" xfId="0" applyFont="1" applyBorder="1" applyAlignment="1">
      <alignment vertical="top" wrapText="1"/>
    </xf>
    <xf numFmtId="3" fontId="75" fillId="0" borderId="58" xfId="0" applyNumberFormat="1" applyFont="1" applyBorder="1" applyAlignment="1">
      <alignment wrapText="1"/>
    </xf>
    <xf numFmtId="3" fontId="75" fillId="0" borderId="40" xfId="0" applyNumberFormat="1" applyFont="1" applyBorder="1" applyAlignment="1">
      <alignment wrapText="1"/>
    </xf>
    <xf numFmtId="3" fontId="83" fillId="0" borderId="50" xfId="0" applyNumberFormat="1" applyFont="1" applyBorder="1" applyAlignment="1">
      <alignment wrapText="1"/>
    </xf>
    <xf numFmtId="3" fontId="75" fillId="0" borderId="50" xfId="0" applyNumberFormat="1" applyFont="1" applyBorder="1" applyAlignment="1">
      <alignment wrapText="1"/>
    </xf>
    <xf numFmtId="0" fontId="75" fillId="0" borderId="58" xfId="0" applyFont="1" applyBorder="1" applyAlignment="1">
      <alignment vertical="top" wrapText="1"/>
    </xf>
    <xf numFmtId="3" fontId="75" fillId="0" borderId="59" xfId="0" applyNumberFormat="1" applyFont="1" applyBorder="1" applyAlignment="1">
      <alignment wrapText="1"/>
    </xf>
    <xf numFmtId="0" fontId="83" fillId="0" borderId="16" xfId="0" applyFont="1" applyBorder="1" applyAlignment="1">
      <alignment vertical="top" wrapText="1"/>
    </xf>
    <xf numFmtId="3" fontId="83" fillId="0" borderId="16" xfId="0" applyNumberFormat="1" applyFont="1" applyBorder="1" applyAlignment="1">
      <alignment vertical="top" wrapText="1"/>
    </xf>
    <xf numFmtId="3" fontId="75" fillId="0" borderId="44" xfId="0" applyNumberFormat="1" applyFont="1" applyBorder="1" applyAlignment="1">
      <alignment vertical="top" wrapText="1"/>
    </xf>
    <xf numFmtId="3" fontId="75" fillId="0" borderId="58" xfId="0" applyNumberFormat="1" applyFont="1" applyBorder="1" applyAlignment="1">
      <alignment vertical="top" wrapText="1"/>
    </xf>
    <xf numFmtId="4" fontId="75" fillId="0" borderId="44" xfId="0" applyNumberFormat="1" applyFont="1" applyBorder="1" applyAlignment="1">
      <alignment horizontal="right" vertical="top" wrapText="1"/>
    </xf>
    <xf numFmtId="4" fontId="75" fillId="0" borderId="44" xfId="0" applyNumberFormat="1" applyFont="1" applyBorder="1" applyAlignment="1">
      <alignment horizontal="right" vertical="top" wrapText="1"/>
    </xf>
    <xf numFmtId="0" fontId="75" fillId="0" borderId="45" xfId="0" applyFont="1" applyBorder="1" applyAlignment="1">
      <alignment vertical="top" wrapText="1"/>
    </xf>
    <xf numFmtId="0" fontId="83" fillId="0" borderId="45" xfId="0" applyFont="1" applyBorder="1" applyAlignment="1">
      <alignment vertical="top" wrapText="1"/>
    </xf>
    <xf numFmtId="0" fontId="14" fillId="33" borderId="73" xfId="0" applyFont="1" applyFill="1" applyBorder="1" applyAlignment="1" applyProtection="1">
      <alignment horizontal="left" vertical="top" wrapText="1"/>
      <protection/>
    </xf>
    <xf numFmtId="0" fontId="14" fillId="33" borderId="96" xfId="0" applyFont="1" applyFill="1" applyBorder="1" applyAlignment="1" applyProtection="1">
      <alignment horizontal="left" vertical="top" wrapText="1"/>
      <protection/>
    </xf>
    <xf numFmtId="0" fontId="14" fillId="33" borderId="90" xfId="0" applyFont="1" applyFill="1" applyBorder="1" applyAlignment="1" applyProtection="1">
      <alignment horizontal="left" vertical="top" wrapText="1"/>
      <protection/>
    </xf>
    <xf numFmtId="0" fontId="14" fillId="33" borderId="89" xfId="0" applyFont="1" applyFill="1" applyBorder="1" applyAlignment="1" applyProtection="1">
      <alignment horizontal="left" vertical="top" wrapText="1"/>
      <protection/>
    </xf>
    <xf numFmtId="0" fontId="0" fillId="0" borderId="0" xfId="0" applyAlignment="1">
      <alignment/>
    </xf>
    <xf numFmtId="44" fontId="75" fillId="0" borderId="44" xfId="42" applyNumberFormat="1" applyFont="1" applyBorder="1" applyAlignment="1">
      <alignment/>
    </xf>
    <xf numFmtId="0" fontId="83" fillId="0" borderId="14" xfId="0" applyFont="1" applyBorder="1" applyAlignment="1">
      <alignment wrapText="1"/>
    </xf>
    <xf numFmtId="0" fontId="20" fillId="33" borderId="39" xfId="0" applyFont="1" applyFill="1" applyBorder="1" applyAlignment="1" applyProtection="1">
      <alignment vertical="top" wrapText="1"/>
      <protection/>
    </xf>
    <xf numFmtId="44" fontId="20" fillId="33" borderId="18" xfId="0" applyNumberFormat="1" applyFont="1" applyFill="1" applyBorder="1" applyAlignment="1" applyProtection="1">
      <alignment vertical="top" wrapText="1"/>
      <protection/>
    </xf>
    <xf numFmtId="17" fontId="2" fillId="33" borderId="97" xfId="0" applyNumberFormat="1" applyFont="1" applyFill="1" applyBorder="1" applyAlignment="1" applyProtection="1">
      <alignment vertical="top" wrapText="1"/>
      <protection/>
    </xf>
    <xf numFmtId="44" fontId="2" fillId="33" borderId="44" xfId="0" applyNumberFormat="1" applyFont="1" applyFill="1" applyBorder="1" applyAlignment="1" applyProtection="1">
      <alignment vertical="top" wrapText="1"/>
      <protection/>
    </xf>
    <xf numFmtId="0" fontId="14" fillId="33" borderId="98" xfId="0" applyFont="1" applyFill="1" applyBorder="1" applyAlignment="1" applyProtection="1">
      <alignment horizontal="left" vertical="top" wrapText="1"/>
      <protection/>
    </xf>
    <xf numFmtId="3" fontId="14" fillId="33" borderId="98" xfId="0" applyNumberFormat="1" applyFont="1" applyFill="1" applyBorder="1" applyAlignment="1" applyProtection="1">
      <alignment horizontal="left" vertical="top" wrapText="1"/>
      <protection/>
    </xf>
    <xf numFmtId="4" fontId="14" fillId="33" borderId="98" xfId="0" applyNumberFormat="1" applyFont="1" applyFill="1" applyBorder="1" applyAlignment="1" applyProtection="1">
      <alignment horizontal="left" vertical="top" wrapText="1"/>
      <protection/>
    </xf>
    <xf numFmtId="3" fontId="14" fillId="33" borderId="97" xfId="0" applyNumberFormat="1" applyFont="1" applyFill="1" applyBorder="1" applyAlignment="1" applyProtection="1">
      <alignment horizontal="left" vertical="top" wrapText="1"/>
      <protection/>
    </xf>
    <xf numFmtId="15" fontId="2" fillId="0" borderId="44" xfId="57" applyNumberFormat="1" applyFont="1" applyFill="1" applyBorder="1" applyAlignment="1">
      <alignment horizontal="right" wrapText="1"/>
      <protection/>
    </xf>
    <xf numFmtId="0" fontId="14" fillId="33" borderId="99" xfId="0" applyFont="1" applyFill="1" applyBorder="1" applyAlignment="1" applyProtection="1">
      <alignment horizontal="left" vertical="top" wrapText="1"/>
      <protection/>
    </xf>
    <xf numFmtId="14" fontId="14" fillId="33" borderId="52" xfId="0" applyNumberFormat="1" applyFont="1" applyFill="1" applyBorder="1" applyAlignment="1" applyProtection="1">
      <alignment horizontal="left" vertical="top" wrapText="1"/>
      <protection/>
    </xf>
    <xf numFmtId="4" fontId="14" fillId="33" borderId="50" xfId="0" applyNumberFormat="1" applyFont="1" applyFill="1" applyBorder="1" applyAlignment="1" applyProtection="1">
      <alignment horizontal="left" vertical="top" wrapText="1"/>
      <protection/>
    </xf>
    <xf numFmtId="14" fontId="14" fillId="33" borderId="50" xfId="0" applyNumberFormat="1" applyFont="1" applyFill="1" applyBorder="1" applyAlignment="1" applyProtection="1">
      <alignment horizontal="left" vertical="top" wrapText="1"/>
      <protection/>
    </xf>
    <xf numFmtId="0" fontId="14" fillId="33" borderId="64" xfId="0" applyFont="1" applyFill="1" applyBorder="1" applyAlignment="1" applyProtection="1">
      <alignment horizontal="left" vertical="top" wrapText="1"/>
      <protection/>
    </xf>
    <xf numFmtId="4" fontId="14" fillId="33" borderId="64" xfId="0" applyNumberFormat="1" applyFont="1" applyFill="1" applyBorder="1" applyAlignment="1" applyProtection="1">
      <alignment horizontal="left" vertical="top" wrapText="1"/>
      <protection/>
    </xf>
    <xf numFmtId="43" fontId="14" fillId="33" borderId="50" xfId="42" applyFont="1" applyFill="1" applyBorder="1" applyAlignment="1" applyProtection="1">
      <alignment horizontal="left" vertical="top" wrapText="1"/>
      <protection/>
    </xf>
    <xf numFmtId="43" fontId="14" fillId="33" borderId="50" xfId="42" applyFont="1" applyFill="1" applyBorder="1" applyAlignment="1" applyProtection="1">
      <alignment horizontal="center" vertical="center" wrapText="1"/>
      <protection/>
    </xf>
    <xf numFmtId="43" fontId="14" fillId="33" borderId="53" xfId="42" applyFont="1" applyFill="1" applyBorder="1" applyAlignment="1" applyProtection="1">
      <alignment horizontal="left" vertical="top" wrapText="1"/>
      <protection/>
    </xf>
    <xf numFmtId="4" fontId="14" fillId="33" borderId="70" xfId="0" applyNumberFormat="1" applyFont="1" applyFill="1" applyBorder="1" applyAlignment="1" applyProtection="1">
      <alignment vertical="top" wrapText="1"/>
      <protection/>
    </xf>
    <xf numFmtId="43" fontId="14" fillId="33" borderId="37" xfId="42" applyFont="1" applyFill="1" applyBorder="1" applyAlignment="1" applyProtection="1">
      <alignment vertical="top" wrapText="1"/>
      <protection/>
    </xf>
    <xf numFmtId="0" fontId="14" fillId="33" borderId="80"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center" wrapText="1"/>
      <protection/>
    </xf>
    <xf numFmtId="0" fontId="14" fillId="33" borderId="16" xfId="0" applyFont="1" applyFill="1" applyBorder="1" applyAlignment="1" applyProtection="1">
      <alignment horizontal="left" vertical="center" wrapText="1"/>
      <protection/>
    </xf>
    <xf numFmtId="43" fontId="14" fillId="33" borderId="16" xfId="42" applyFont="1" applyFill="1" applyBorder="1" applyAlignment="1" applyProtection="1">
      <alignment vertical="top" wrapText="1"/>
      <protection/>
    </xf>
    <xf numFmtId="0" fontId="14" fillId="33" borderId="17"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top" wrapText="1"/>
      <protection/>
    </xf>
    <xf numFmtId="0" fontId="14" fillId="33" borderId="58" xfId="0" applyFont="1" applyFill="1" applyBorder="1" applyAlignment="1" applyProtection="1">
      <alignment vertical="top" wrapText="1"/>
      <protection/>
    </xf>
    <xf numFmtId="43" fontId="14" fillId="33" borderId="58" xfId="42" applyFont="1" applyFill="1" applyBorder="1" applyAlignment="1" applyProtection="1">
      <alignment vertical="top" wrapText="1"/>
      <protection/>
    </xf>
    <xf numFmtId="0" fontId="14" fillId="33" borderId="18" xfId="0" applyFont="1" applyFill="1" applyBorder="1" applyAlignment="1" applyProtection="1">
      <alignment horizontal="left" vertical="top" wrapText="1"/>
      <protection/>
    </xf>
    <xf numFmtId="3" fontId="75" fillId="0" borderId="37" xfId="0" applyNumberFormat="1" applyFont="1" applyBorder="1" applyAlignment="1">
      <alignment vertical="top" wrapText="1"/>
    </xf>
    <xf numFmtId="0" fontId="83" fillId="0" borderId="46" xfId="0" applyFont="1" applyBorder="1" applyAlignment="1">
      <alignment vertical="top" wrapText="1"/>
    </xf>
    <xf numFmtId="4" fontId="83" fillId="0" borderId="46" xfId="0" applyNumberFormat="1" applyFont="1" applyBorder="1" applyAlignment="1">
      <alignment horizontal="right" vertical="top" wrapText="1"/>
    </xf>
    <xf numFmtId="3" fontId="75" fillId="0" borderId="16" xfId="0" applyNumberFormat="1" applyFont="1" applyBorder="1" applyAlignment="1">
      <alignment vertical="top" wrapText="1"/>
    </xf>
    <xf numFmtId="4" fontId="83" fillId="0" borderId="44" xfId="0" applyNumberFormat="1" applyFont="1" applyBorder="1" applyAlignment="1">
      <alignment horizontal="right" vertical="top" wrapText="1"/>
    </xf>
    <xf numFmtId="0" fontId="75" fillId="0" borderId="95" xfId="0" applyFont="1" applyBorder="1" applyAlignment="1">
      <alignment vertical="top" wrapText="1"/>
    </xf>
    <xf numFmtId="4" fontId="75" fillId="0" borderId="16" xfId="0" applyNumberFormat="1" applyFont="1" applyBorder="1" applyAlignment="1">
      <alignment horizontal="right" vertical="center" wrapText="1"/>
    </xf>
    <xf numFmtId="0" fontId="75" fillId="0" borderId="100" xfId="0" applyFont="1" applyBorder="1" applyAlignment="1">
      <alignment vertical="top" wrapText="1"/>
    </xf>
    <xf numFmtId="4" fontId="75" fillId="0" borderId="58" xfId="0" applyNumberFormat="1" applyFont="1" applyBorder="1" applyAlignment="1">
      <alignment horizontal="right" vertical="top" wrapText="1"/>
    </xf>
    <xf numFmtId="0" fontId="75" fillId="0" borderId="16" xfId="0" applyFont="1" applyBorder="1" applyAlignment="1">
      <alignment horizontal="left" wrapText="1"/>
    </xf>
    <xf numFmtId="0" fontId="14" fillId="33" borderId="10" xfId="0" applyFont="1" applyFill="1" applyBorder="1" applyAlignment="1" applyProtection="1">
      <alignment horizontal="center" vertical="top" wrapText="1"/>
      <protection/>
    </xf>
    <xf numFmtId="0" fontId="14" fillId="33" borderId="35" xfId="0" applyFont="1" applyFill="1" applyBorder="1" applyAlignment="1" applyProtection="1">
      <alignment vertical="top" wrapText="1"/>
      <protection/>
    </xf>
    <xf numFmtId="43" fontId="14" fillId="33" borderId="21" xfId="42" applyFont="1" applyFill="1" applyBorder="1" applyAlignment="1" applyProtection="1">
      <alignment vertical="top" wrapText="1"/>
      <protection/>
    </xf>
    <xf numFmtId="0" fontId="14" fillId="33" borderId="34" xfId="0" applyFont="1" applyFill="1" applyBorder="1" applyAlignment="1" applyProtection="1">
      <alignment horizontal="left" vertical="top" wrapText="1"/>
      <protection/>
    </xf>
    <xf numFmtId="0" fontId="75" fillId="0" borderId="0" xfId="0" applyFont="1" applyFill="1" applyAlignment="1">
      <alignment horizontal="left" vertical="top" wrapText="1" indent="2"/>
    </xf>
    <xf numFmtId="0" fontId="84" fillId="0" borderId="45" xfId="0" applyFont="1" applyFill="1" applyBorder="1" applyAlignment="1" applyProtection="1">
      <alignment horizontal="center" vertical="center" wrapText="1"/>
      <protection/>
    </xf>
    <xf numFmtId="0" fontId="0" fillId="0" borderId="0" xfId="0" applyFill="1" applyAlignment="1" applyProtection="1">
      <alignment/>
      <protection/>
    </xf>
    <xf numFmtId="0" fontId="84" fillId="0" borderId="46" xfId="0" applyFont="1" applyFill="1" applyBorder="1" applyAlignment="1" applyProtection="1">
      <alignment horizontal="center" vertical="center"/>
      <protection/>
    </xf>
    <xf numFmtId="0" fontId="84" fillId="0" borderId="17" xfId="0" applyFont="1" applyFill="1" applyBorder="1" applyAlignment="1" applyProtection="1">
      <alignment horizontal="center" vertical="center"/>
      <protection/>
    </xf>
    <xf numFmtId="0" fontId="85" fillId="0" borderId="44" xfId="0" applyFont="1" applyFill="1" applyBorder="1" applyAlignment="1" applyProtection="1">
      <alignment vertical="center" wrapText="1"/>
      <protection/>
    </xf>
    <xf numFmtId="0" fontId="70" fillId="0" borderId="44" xfId="56" applyFill="1" applyBorder="1" applyAlignment="1" applyProtection="1">
      <alignment wrapText="1"/>
      <protection locked="0"/>
    </xf>
    <xf numFmtId="0" fontId="52" fillId="0" borderId="44" xfId="0" applyFont="1" applyFill="1" applyBorder="1" applyAlignment="1" applyProtection="1">
      <alignment vertical="center" wrapText="1"/>
      <protection/>
    </xf>
    <xf numFmtId="10" fontId="70" fillId="0" borderId="44" xfId="56" applyNumberFormat="1" applyFill="1" applyBorder="1" applyAlignment="1" applyProtection="1">
      <alignment horizontal="center" vertical="center" wrapText="1"/>
      <protection locked="0"/>
    </xf>
    <xf numFmtId="0" fontId="84" fillId="0" borderId="44" xfId="0" applyFont="1" applyFill="1" applyBorder="1" applyAlignment="1" applyProtection="1">
      <alignment horizontal="center" vertical="center" wrapText="1"/>
      <protection/>
    </xf>
    <xf numFmtId="0" fontId="70" fillId="0" borderId="44" xfId="56" applyFill="1" applyBorder="1" applyAlignment="1" applyProtection="1">
      <alignment horizontal="center" vertical="center"/>
      <protection locked="0"/>
    </xf>
    <xf numFmtId="10" fontId="70" fillId="0" borderId="44" xfId="56" applyNumberFormat="1" applyFill="1" applyBorder="1" applyAlignment="1" applyProtection="1">
      <alignment horizontal="center" vertical="center"/>
      <protection locked="0"/>
    </xf>
    <xf numFmtId="0" fontId="84" fillId="0" borderId="37" xfId="0" applyFont="1" applyFill="1" applyBorder="1" applyAlignment="1" applyProtection="1">
      <alignment horizontal="center" vertical="center" wrapText="1"/>
      <protection/>
    </xf>
    <xf numFmtId="0" fontId="84" fillId="0" borderId="50" xfId="0" applyFont="1" applyFill="1" applyBorder="1" applyAlignment="1" applyProtection="1">
      <alignment horizontal="center" vertical="center" wrapText="1"/>
      <protection/>
    </xf>
    <xf numFmtId="0" fontId="84" fillId="0" borderId="51" xfId="0" applyFont="1" applyFill="1" applyBorder="1" applyAlignment="1" applyProtection="1">
      <alignment horizontal="center" vertical="center" wrapText="1"/>
      <protection/>
    </xf>
    <xf numFmtId="0" fontId="70" fillId="0" borderId="44" xfId="56" applyFill="1" applyBorder="1" applyAlignment="1" applyProtection="1">
      <alignment/>
      <protection locked="0"/>
    </xf>
    <xf numFmtId="0" fontId="88" fillId="0" borderId="50" xfId="56" applyFont="1" applyFill="1" applyBorder="1" applyAlignment="1" applyProtection="1">
      <alignment vertical="center" wrapText="1"/>
      <protection locked="0"/>
    </xf>
    <xf numFmtId="0" fontId="88" fillId="0" borderId="44" xfId="56" applyFont="1" applyFill="1" applyBorder="1" applyAlignment="1" applyProtection="1">
      <alignment horizontal="center" vertical="center"/>
      <protection locked="0"/>
    </xf>
    <xf numFmtId="0" fontId="88" fillId="0" borderId="51" xfId="56" applyFont="1" applyFill="1" applyBorder="1" applyAlignment="1" applyProtection="1">
      <alignment horizontal="center" vertical="center"/>
      <protection locked="0"/>
    </xf>
    <xf numFmtId="0" fontId="0" fillId="0" borderId="0" xfId="0" applyFill="1"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protection/>
    </xf>
    <xf numFmtId="0" fontId="84" fillId="0" borderId="14" xfId="0" applyFont="1" applyFill="1" applyBorder="1" applyAlignment="1" applyProtection="1">
      <alignment horizontal="center" vertical="center" wrapText="1"/>
      <protection/>
    </xf>
    <xf numFmtId="14" fontId="2" fillId="33" borderId="30" xfId="0" applyNumberFormat="1"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3" fillId="10" borderId="25" xfId="0" applyFont="1" applyFill="1" applyBorder="1" applyAlignment="1" applyProtection="1">
      <alignment horizontal="right" wrapText="1"/>
      <protection/>
    </xf>
    <xf numFmtId="0" fontId="3" fillId="10" borderId="2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5" xfId="0" applyFont="1" applyFill="1" applyBorder="1" applyAlignment="1" applyProtection="1">
      <alignment horizontal="right" vertical="top" wrapText="1"/>
      <protection/>
    </xf>
    <xf numFmtId="0" fontId="3" fillId="10" borderId="26" xfId="0" applyFont="1" applyFill="1" applyBorder="1" applyAlignment="1" applyProtection="1">
      <alignment horizontal="right" vertical="top" wrapText="1"/>
      <protection/>
    </xf>
    <xf numFmtId="3" fontId="2" fillId="33" borderId="101" xfId="0" applyNumberFormat="1" applyFont="1" applyFill="1" applyBorder="1" applyAlignment="1" applyProtection="1">
      <alignment vertical="top" wrapText="1"/>
      <protection locked="0"/>
    </xf>
    <xf numFmtId="3" fontId="2" fillId="33" borderId="33" xfId="0" applyNumberFormat="1"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3" fillId="33" borderId="14" xfId="0" applyFont="1" applyFill="1" applyBorder="1" applyAlignment="1" applyProtection="1">
      <alignment horizontal="left" vertical="top" wrapText="1"/>
      <protection/>
    </xf>
    <xf numFmtId="0" fontId="3" fillId="33" borderId="38" xfId="0" applyFont="1" applyFill="1" applyBorder="1" applyAlignment="1" applyProtection="1">
      <alignment horizontal="left" vertical="top" wrapText="1"/>
      <protection/>
    </xf>
    <xf numFmtId="0" fontId="3" fillId="10" borderId="2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5" fillId="10" borderId="0" xfId="0" applyFont="1" applyFill="1" applyBorder="1" applyAlignment="1" applyProtection="1">
      <alignment horizontal="left" vertical="center" wrapText="1"/>
      <protection/>
    </xf>
    <xf numFmtId="3" fontId="2" fillId="33" borderId="101" xfId="0" applyNumberFormat="1" applyFont="1" applyFill="1" applyBorder="1" applyAlignment="1" applyProtection="1">
      <alignment horizontal="center" vertical="top" wrapText="1"/>
      <protection locked="0"/>
    </xf>
    <xf numFmtId="3" fontId="2" fillId="33" borderId="33" xfId="0" applyNumberFormat="1" applyFont="1" applyFill="1" applyBorder="1" applyAlignment="1" applyProtection="1">
      <alignment horizontal="center" vertical="top" wrapText="1"/>
      <protection locked="0"/>
    </xf>
    <xf numFmtId="0" fontId="3" fillId="33" borderId="82" xfId="0" applyFont="1" applyFill="1" applyBorder="1" applyAlignment="1" applyProtection="1">
      <alignment horizontal="left" vertical="top" wrapText="1"/>
      <protection/>
    </xf>
    <xf numFmtId="0" fontId="3" fillId="33" borderId="51" xfId="0" applyFont="1" applyFill="1" applyBorder="1" applyAlignment="1" applyProtection="1">
      <alignment horizontal="left" vertical="top" wrapText="1"/>
      <protection/>
    </xf>
    <xf numFmtId="0" fontId="2" fillId="33" borderId="101" xfId="0" applyFont="1" applyFill="1" applyBorder="1" applyAlignment="1" applyProtection="1">
      <alignment horizontal="center" vertical="top" wrapText="1"/>
      <protection locked="0"/>
    </xf>
    <xf numFmtId="0" fontId="2" fillId="33" borderId="33" xfId="0" applyFont="1" applyFill="1" applyBorder="1" applyAlignment="1" applyProtection="1">
      <alignment horizontal="center" vertical="top" wrapText="1"/>
      <protection locked="0"/>
    </xf>
    <xf numFmtId="0" fontId="3" fillId="33" borderId="102" xfId="0" applyFont="1" applyFill="1" applyBorder="1" applyAlignment="1" applyProtection="1">
      <alignment horizontal="left" vertical="top" wrapText="1"/>
      <protection/>
    </xf>
    <xf numFmtId="0" fontId="3" fillId="33" borderId="103" xfId="0" applyFont="1" applyFill="1" applyBorder="1" applyAlignment="1" applyProtection="1">
      <alignment horizontal="left" vertical="top" wrapText="1"/>
      <protection/>
    </xf>
    <xf numFmtId="0" fontId="2" fillId="33" borderId="101" xfId="0" applyFont="1" applyFill="1" applyBorder="1" applyAlignment="1" applyProtection="1">
      <alignment vertical="top" wrapText="1"/>
      <protection locked="0"/>
    </xf>
    <xf numFmtId="0" fontId="2" fillId="33" borderId="33"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3" fillId="33" borderId="101" xfId="0" applyFont="1" applyFill="1" applyBorder="1" applyAlignment="1" applyProtection="1">
      <alignment horizontal="center"/>
      <protection/>
    </xf>
    <xf numFmtId="0" fontId="13" fillId="33" borderId="20" xfId="0" applyFont="1" applyFill="1" applyBorder="1" applyAlignment="1" applyProtection="1">
      <alignment horizontal="center"/>
      <protection/>
    </xf>
    <xf numFmtId="0" fontId="13" fillId="33" borderId="33"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top" wrapText="1"/>
      <protection/>
    </xf>
    <xf numFmtId="0" fontId="10" fillId="10" borderId="25"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33" borderId="101" xfId="0" applyFont="1" applyFill="1" applyBorder="1" applyAlignment="1" applyProtection="1">
      <alignment horizontal="center" vertical="top" wrapText="1"/>
      <protection/>
    </xf>
    <xf numFmtId="0" fontId="3" fillId="33" borderId="33" xfId="0" applyFont="1" applyFill="1" applyBorder="1" applyAlignment="1" applyProtection="1">
      <alignment horizontal="center" vertical="top" wrapText="1"/>
      <protection/>
    </xf>
    <xf numFmtId="49" fontId="14" fillId="10" borderId="26" xfId="0" applyNumberFormat="1" applyFont="1" applyFill="1" applyBorder="1" applyAlignment="1">
      <alignment horizontal="left" vertical="top" wrapText="1"/>
    </xf>
    <xf numFmtId="0" fontId="14" fillId="33" borderId="30" xfId="0" applyFont="1" applyFill="1" applyBorder="1" applyAlignment="1" applyProtection="1">
      <alignment horizontal="center" vertical="top" wrapText="1"/>
      <protection/>
    </xf>
    <xf numFmtId="0" fontId="14" fillId="33" borderId="31" xfId="0" applyFont="1" applyFill="1" applyBorder="1" applyAlignment="1" applyProtection="1">
      <alignment horizontal="center" vertical="top" wrapText="1"/>
      <protection/>
    </xf>
    <xf numFmtId="0" fontId="14" fillId="33" borderId="32" xfId="0" applyFont="1" applyFill="1" applyBorder="1" applyAlignment="1" applyProtection="1">
      <alignment horizontal="center" vertical="top" wrapText="1"/>
      <protection/>
    </xf>
    <xf numFmtId="4" fontId="75" fillId="0" borderId="104" xfId="0" applyNumberFormat="1" applyFont="1" applyBorder="1" applyAlignment="1">
      <alignment horizontal="right" vertical="center" wrapText="1"/>
    </xf>
    <xf numFmtId="4" fontId="75" fillId="0" borderId="41" xfId="0" applyNumberFormat="1" applyFont="1" applyBorder="1" applyAlignment="1">
      <alignment horizontal="right" vertical="center" wrapText="1"/>
    </xf>
    <xf numFmtId="4" fontId="75" fillId="0" borderId="105" xfId="0" applyNumberFormat="1" applyFont="1" applyBorder="1" applyAlignment="1">
      <alignment horizontal="right" vertical="center" wrapText="1"/>
    </xf>
    <xf numFmtId="3" fontId="75" fillId="0" borderId="93" xfId="0" applyNumberFormat="1" applyFont="1" applyBorder="1" applyAlignment="1">
      <alignment horizontal="center" vertical="center" wrapText="1"/>
    </xf>
    <xf numFmtId="3" fontId="75" fillId="0" borderId="79" xfId="0" applyNumberFormat="1" applyFont="1" applyBorder="1" applyAlignment="1">
      <alignment horizontal="center" vertical="center" wrapText="1"/>
    </xf>
    <xf numFmtId="3" fontId="75" fillId="0" borderId="106" xfId="0" applyNumberFormat="1" applyFont="1" applyBorder="1" applyAlignment="1">
      <alignment horizontal="center" vertical="center" wrapText="1"/>
    </xf>
    <xf numFmtId="0" fontId="14" fillId="33" borderId="54"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6" xfId="0" applyFont="1" applyFill="1" applyBorder="1" applyAlignment="1" applyProtection="1">
      <alignment horizontal="center" vertical="top" wrapText="1"/>
      <protection/>
    </xf>
    <xf numFmtId="0" fontId="75" fillId="0" borderId="1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17" xfId="0" applyFont="1" applyBorder="1" applyAlignment="1">
      <alignment horizontal="left" vertical="center" wrapText="1"/>
    </xf>
    <xf numFmtId="0" fontId="75" fillId="0" borderId="38" xfId="0" applyFont="1" applyBorder="1" applyAlignment="1">
      <alignment horizontal="left" vertical="center" wrapText="1"/>
    </xf>
    <xf numFmtId="0" fontId="75" fillId="0" borderId="18" xfId="0" applyFont="1" applyBorder="1" applyAlignment="1">
      <alignment horizontal="left" vertical="center" wrapText="1"/>
    </xf>
    <xf numFmtId="3" fontId="75" fillId="0" borderId="16" xfId="0" applyNumberFormat="1" applyFont="1" applyBorder="1" applyAlignment="1">
      <alignment horizontal="center" vertical="center"/>
    </xf>
    <xf numFmtId="3" fontId="75" fillId="0" borderId="44" xfId="0" applyNumberFormat="1" applyFont="1" applyBorder="1" applyAlignment="1">
      <alignment horizontal="center" vertical="center"/>
    </xf>
    <xf numFmtId="3" fontId="75" fillId="0" borderId="37" xfId="0" applyNumberFormat="1" applyFont="1" applyBorder="1" applyAlignment="1">
      <alignment horizontal="center" vertical="center"/>
    </xf>
    <xf numFmtId="0" fontId="15" fillId="33" borderId="107" xfId="0" applyFont="1" applyFill="1" applyBorder="1" applyAlignment="1" applyProtection="1">
      <alignment horizontal="center" vertical="top" wrapText="1"/>
      <protection/>
    </xf>
    <xf numFmtId="3" fontId="75" fillId="0" borderId="58" xfId="0" applyNumberFormat="1" applyFont="1" applyBorder="1" applyAlignment="1">
      <alignment horizontal="center" vertical="center"/>
    </xf>
    <xf numFmtId="0" fontId="75" fillId="0" borderId="18" xfId="0" applyFont="1" applyBorder="1" applyAlignment="1">
      <alignment horizontal="center" vertical="center" wrapText="1"/>
    </xf>
    <xf numFmtId="0" fontId="75" fillId="0" borderId="44" xfId="0" applyFont="1" applyBorder="1" applyAlignment="1">
      <alignment horizontal="left" vertical="top" wrapText="1"/>
    </xf>
    <xf numFmtId="3" fontId="75" fillId="0" borderId="44" xfId="0" applyNumberFormat="1" applyFont="1" applyBorder="1" applyAlignment="1">
      <alignment horizontal="right" vertical="center" wrapText="1"/>
    </xf>
    <xf numFmtId="0" fontId="83" fillId="0" borderId="37" xfId="0" applyFont="1" applyBorder="1" applyAlignment="1">
      <alignment horizontal="left" vertical="top" wrapText="1"/>
    </xf>
    <xf numFmtId="0" fontId="83" fillId="0" borderId="79" xfId="0" applyFont="1" applyBorder="1" applyAlignment="1">
      <alignment horizontal="left" vertical="top" wrapText="1"/>
    </xf>
    <xf numFmtId="0" fontId="83" fillId="0" borderId="106" xfId="0" applyFont="1" applyBorder="1" applyAlignment="1">
      <alignment horizontal="left" vertical="top" wrapText="1"/>
    </xf>
    <xf numFmtId="3" fontId="83" fillId="0" borderId="44" xfId="0" applyNumberFormat="1" applyFont="1" applyBorder="1" applyAlignment="1">
      <alignment horizontal="right" vertical="center" wrapText="1"/>
    </xf>
    <xf numFmtId="3" fontId="83" fillId="0" borderId="58" xfId="0" applyNumberFormat="1" applyFont="1" applyBorder="1" applyAlignment="1">
      <alignment horizontal="right" vertical="center" wrapText="1"/>
    </xf>
    <xf numFmtId="0" fontId="75" fillId="0" borderId="44" xfId="0" applyFont="1" applyBorder="1" applyAlignment="1">
      <alignment horizontal="justify" vertical="top" wrapText="1"/>
    </xf>
    <xf numFmtId="4" fontId="75" fillId="0" borderId="44" xfId="0" applyNumberFormat="1" applyFont="1" applyBorder="1" applyAlignment="1">
      <alignment horizontal="right" vertical="top" wrapText="1"/>
    </xf>
    <xf numFmtId="0" fontId="75" fillId="0" borderId="37" xfId="0" applyFont="1" applyBorder="1" applyAlignment="1">
      <alignment horizontal="justify" vertical="top" wrapText="1"/>
    </xf>
    <xf numFmtId="4" fontId="75" fillId="0" borderId="37" xfId="0" applyNumberFormat="1" applyFont="1" applyBorder="1" applyAlignment="1">
      <alignment horizontal="right" vertical="top" wrapText="1"/>
    </xf>
    <xf numFmtId="0" fontId="75" fillId="0" borderId="83"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108" xfId="0" applyFont="1" applyBorder="1" applyAlignment="1">
      <alignment horizontal="center" vertical="center" wrapText="1"/>
    </xf>
    <xf numFmtId="3" fontId="75" fillId="0" borderId="16" xfId="0" applyNumberFormat="1" applyFont="1" applyBorder="1" applyAlignment="1">
      <alignment horizontal="center" vertical="center" wrapText="1"/>
    </xf>
    <xf numFmtId="3" fontId="75" fillId="0" borderId="44" xfId="0" applyNumberFormat="1" applyFont="1" applyBorder="1" applyAlignment="1">
      <alignment horizontal="center" vertical="center" wrapText="1"/>
    </xf>
    <xf numFmtId="3" fontId="75" fillId="0" borderId="58" xfId="0" applyNumberFormat="1" applyFont="1" applyBorder="1" applyAlignment="1">
      <alignment horizontal="center" vertical="center" wrapText="1"/>
    </xf>
    <xf numFmtId="3" fontId="75" fillId="0" borderId="46" xfId="0" applyNumberFormat="1" applyFont="1" applyBorder="1" applyAlignment="1">
      <alignment horizontal="center" vertical="center"/>
    </xf>
    <xf numFmtId="0" fontId="75" fillId="0" borderId="26" xfId="0" applyFont="1" applyBorder="1" applyAlignment="1">
      <alignment horizontal="center" vertical="center" wrapText="1"/>
    </xf>
    <xf numFmtId="0" fontId="75" fillId="0" borderId="37" xfId="0" applyFont="1" applyBorder="1" applyAlignment="1">
      <alignment wrapText="1"/>
    </xf>
    <xf numFmtId="0" fontId="75" fillId="0" borderId="46" xfId="0" applyFont="1" applyBorder="1" applyAlignment="1">
      <alignment wrapText="1"/>
    </xf>
    <xf numFmtId="0" fontId="75" fillId="0" borderId="104" xfId="0" applyFont="1" applyBorder="1" applyAlignment="1">
      <alignment horizontal="left" vertical="center" wrapText="1"/>
    </xf>
    <xf numFmtId="0" fontId="75" fillId="0" borderId="41" xfId="0" applyFont="1" applyBorder="1" applyAlignment="1">
      <alignment horizontal="left" vertical="center" wrapText="1"/>
    </xf>
    <xf numFmtId="0" fontId="75" fillId="0" borderId="105" xfId="0" applyFont="1" applyBorder="1" applyAlignment="1">
      <alignment horizontal="left" vertical="center" wrapText="1"/>
    </xf>
    <xf numFmtId="0" fontId="15" fillId="33" borderId="92" xfId="0" applyFont="1" applyFill="1" applyBorder="1" applyAlignment="1" applyProtection="1">
      <alignment horizontal="center" vertical="top" wrapText="1"/>
      <protection/>
    </xf>
    <xf numFmtId="0" fontId="15" fillId="33" borderId="98" xfId="0" applyFont="1" applyFill="1" applyBorder="1" applyAlignment="1" applyProtection="1">
      <alignment horizontal="center" vertical="top" wrapText="1"/>
      <protection/>
    </xf>
    <xf numFmtId="0" fontId="15" fillId="33" borderId="97" xfId="0" applyFont="1" applyFill="1" applyBorder="1" applyAlignment="1" applyProtection="1">
      <alignment horizontal="center" vertical="top" wrapText="1"/>
      <protection/>
    </xf>
    <xf numFmtId="0" fontId="14" fillId="33" borderId="69" xfId="0" applyFont="1" applyFill="1" applyBorder="1" applyAlignment="1" applyProtection="1">
      <alignment horizontal="left" vertical="top" wrapText="1"/>
      <protection/>
    </xf>
    <xf numFmtId="0" fontId="14" fillId="33" borderId="73" xfId="0" applyFont="1" applyFill="1" applyBorder="1" applyAlignment="1" applyProtection="1">
      <alignment horizontal="left" vertical="top" wrapText="1"/>
      <protection/>
    </xf>
    <xf numFmtId="0" fontId="14" fillId="33" borderId="75" xfId="0" applyFont="1" applyFill="1" applyBorder="1" applyAlignment="1" applyProtection="1">
      <alignment horizontal="left" vertical="top" wrapText="1"/>
      <protection/>
    </xf>
    <xf numFmtId="43" fontId="14" fillId="33" borderId="79" xfId="42" applyFont="1" applyFill="1" applyBorder="1" applyAlignment="1" applyProtection="1">
      <alignment horizontal="left" vertical="top" wrapText="1"/>
      <protection/>
    </xf>
    <xf numFmtId="43" fontId="14" fillId="33" borderId="90" xfId="42" applyFont="1" applyFill="1" applyBorder="1" applyAlignment="1" applyProtection="1">
      <alignment horizontal="left" vertical="top" wrapText="1"/>
      <protection/>
    </xf>
    <xf numFmtId="0" fontId="15" fillId="33" borderId="109" xfId="0" applyFont="1" applyFill="1" applyBorder="1" applyAlignment="1" applyProtection="1">
      <alignment horizontal="center" vertical="center" wrapText="1"/>
      <protection/>
    </xf>
    <xf numFmtId="0" fontId="11" fillId="33" borderId="110" xfId="0" applyFont="1" applyFill="1" applyBorder="1" applyAlignment="1" applyProtection="1">
      <alignment horizontal="center" vertical="center" wrapText="1"/>
      <protection/>
    </xf>
    <xf numFmtId="0" fontId="11" fillId="33" borderId="111" xfId="0" applyFont="1" applyFill="1" applyBorder="1" applyAlignment="1" applyProtection="1">
      <alignment horizontal="center" vertical="center" wrapText="1"/>
      <protection/>
    </xf>
    <xf numFmtId="0" fontId="83" fillId="0" borderId="28" xfId="0" applyFont="1" applyBorder="1" applyAlignment="1">
      <alignment horizontal="center"/>
    </xf>
    <xf numFmtId="0" fontId="14" fillId="33" borderId="112" xfId="0" applyFont="1" applyFill="1" applyBorder="1" applyAlignment="1" applyProtection="1">
      <alignment horizontal="left" vertical="top" wrapText="1"/>
      <protection/>
    </xf>
    <xf numFmtId="0" fontId="14" fillId="33" borderId="96" xfId="0" applyFont="1" applyFill="1" applyBorder="1" applyAlignment="1" applyProtection="1">
      <alignment horizontal="left" vertical="top" wrapText="1"/>
      <protection/>
    </xf>
    <xf numFmtId="0" fontId="83" fillId="0" borderId="98" xfId="0" applyFont="1" applyBorder="1" applyAlignment="1">
      <alignment horizontal="center"/>
    </xf>
    <xf numFmtId="0" fontId="15" fillId="33" borderId="0" xfId="0" applyFont="1" applyFill="1" applyBorder="1" applyAlignment="1" applyProtection="1">
      <alignment horizontal="center" vertical="center" wrapText="1"/>
      <protection/>
    </xf>
    <xf numFmtId="0" fontId="15" fillId="10" borderId="0" xfId="0" applyFont="1" applyFill="1" applyBorder="1" applyAlignment="1" applyProtection="1">
      <alignment horizontal="left" vertical="top" wrapText="1"/>
      <protection/>
    </xf>
    <xf numFmtId="0" fontId="15" fillId="33" borderId="113" xfId="0" applyFont="1" applyFill="1" applyBorder="1" applyAlignment="1" applyProtection="1">
      <alignment horizontal="center" vertical="top" wrapText="1"/>
      <protection/>
    </xf>
    <xf numFmtId="0" fontId="15" fillId="33" borderId="114" xfId="0" applyFont="1" applyFill="1" applyBorder="1" applyAlignment="1" applyProtection="1">
      <alignment horizontal="center" vertical="top" wrapText="1"/>
      <protection/>
    </xf>
    <xf numFmtId="0" fontId="15" fillId="33" borderId="115"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3" fontId="14" fillId="33" borderId="16" xfId="0" applyNumberFormat="1" applyFont="1" applyFill="1" applyBorder="1" applyAlignment="1" applyProtection="1">
      <alignment horizontal="center" vertical="center" wrapText="1"/>
      <protection/>
    </xf>
    <xf numFmtId="3" fontId="14" fillId="33" borderId="44" xfId="0" applyNumberFormat="1" applyFont="1" applyFill="1" applyBorder="1" applyAlignment="1" applyProtection="1">
      <alignment horizontal="center" vertical="center" wrapText="1"/>
      <protection/>
    </xf>
    <xf numFmtId="0" fontId="14" fillId="33" borderId="74"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39" xfId="0" applyFont="1" applyFill="1" applyBorder="1" applyAlignment="1" applyProtection="1">
      <alignment horizontal="left" vertical="top" wrapText="1"/>
      <protection/>
    </xf>
    <xf numFmtId="0" fontId="14" fillId="10" borderId="25"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22" fillId="10" borderId="0" xfId="0" applyFont="1" applyFill="1" applyBorder="1" applyAlignment="1" applyProtection="1">
      <alignment horizontal="left"/>
      <protection/>
    </xf>
    <xf numFmtId="0" fontId="15" fillId="10" borderId="0" xfId="0" applyFont="1" applyFill="1" applyBorder="1" applyAlignment="1" applyProtection="1">
      <alignment horizontal="left"/>
      <protection/>
    </xf>
    <xf numFmtId="0" fontId="15" fillId="10" borderId="26" xfId="0" applyFont="1" applyFill="1" applyBorder="1" applyAlignment="1" applyProtection="1">
      <alignment horizontal="left"/>
      <protection/>
    </xf>
    <xf numFmtId="0" fontId="15" fillId="33" borderId="102" xfId="0" applyFont="1" applyFill="1" applyBorder="1" applyAlignment="1" applyProtection="1">
      <alignment horizontal="center" vertical="top" wrapText="1"/>
      <protection/>
    </xf>
    <xf numFmtId="0" fontId="15" fillId="33" borderId="116" xfId="0" applyFont="1" applyFill="1" applyBorder="1" applyAlignment="1" applyProtection="1">
      <alignment horizontal="center" vertical="top" wrapText="1"/>
      <protection/>
    </xf>
    <xf numFmtId="0" fontId="15" fillId="33" borderId="103" xfId="0" applyFont="1" applyFill="1" applyBorder="1" applyAlignment="1" applyProtection="1">
      <alignment horizontal="center" vertical="top" wrapText="1"/>
      <protection/>
    </xf>
    <xf numFmtId="0" fontId="15" fillId="33" borderId="82" xfId="0" applyFont="1" applyFill="1" applyBorder="1" applyAlignment="1" applyProtection="1">
      <alignment horizontal="center" vertical="top" wrapText="1"/>
      <protection/>
    </xf>
    <xf numFmtId="0" fontId="15" fillId="33" borderId="48" xfId="0" applyFont="1" applyFill="1" applyBorder="1" applyAlignment="1" applyProtection="1">
      <alignment horizontal="center" vertical="top" wrapText="1"/>
      <protection/>
    </xf>
    <xf numFmtId="0" fontId="15" fillId="33" borderId="51" xfId="0" applyFont="1" applyFill="1" applyBorder="1" applyAlignment="1" applyProtection="1">
      <alignment horizontal="center" vertical="top" wrapText="1"/>
      <protection/>
    </xf>
    <xf numFmtId="43" fontId="14" fillId="33" borderId="117" xfId="42" applyFont="1" applyFill="1" applyBorder="1" applyAlignment="1" applyProtection="1">
      <alignment horizontal="center" vertical="top" wrapText="1"/>
      <protection/>
    </xf>
    <xf numFmtId="43" fontId="14" fillId="33" borderId="110" xfId="42" applyFont="1" applyFill="1" applyBorder="1" applyAlignment="1" applyProtection="1">
      <alignment horizontal="center" vertical="top" wrapText="1"/>
      <protection/>
    </xf>
    <xf numFmtId="43" fontId="14" fillId="33" borderId="118" xfId="42" applyFont="1" applyFill="1" applyBorder="1" applyAlignment="1" applyProtection="1">
      <alignment horizontal="center" vertical="top" wrapText="1"/>
      <protection/>
    </xf>
    <xf numFmtId="0" fontId="15" fillId="10" borderId="0"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3" fillId="0" borderId="119" xfId="0" applyFont="1" applyFill="1" applyBorder="1" applyAlignment="1" applyProtection="1">
      <alignment horizontal="center" vertical="top" wrapText="1"/>
      <protection/>
    </xf>
    <xf numFmtId="0" fontId="3" fillId="0" borderId="120" xfId="0" applyFont="1" applyFill="1" applyBorder="1" applyAlignment="1" applyProtection="1">
      <alignment horizontal="center" vertical="top" wrapText="1"/>
      <protection/>
    </xf>
    <xf numFmtId="0" fontId="3" fillId="0" borderId="121" xfId="0" applyFont="1" applyFill="1" applyBorder="1" applyAlignment="1" applyProtection="1">
      <alignment horizontal="center" vertical="top" wrapText="1"/>
      <protection/>
    </xf>
    <xf numFmtId="0" fontId="83" fillId="0" borderId="44" xfId="0" applyFont="1" applyBorder="1" applyAlignment="1">
      <alignment horizontal="center"/>
    </xf>
    <xf numFmtId="0" fontId="14" fillId="33" borderId="122" xfId="0" applyFont="1" applyFill="1" applyBorder="1" applyAlignment="1" applyProtection="1">
      <alignment horizontal="center" vertical="top" wrapText="1"/>
      <protection/>
    </xf>
    <xf numFmtId="0" fontId="14" fillId="33" borderId="73" xfId="0" applyFont="1" applyFill="1" applyBorder="1" applyAlignment="1" applyProtection="1">
      <alignment horizontal="center" vertical="top" wrapText="1"/>
      <protection/>
    </xf>
    <xf numFmtId="0" fontId="14" fillId="33" borderId="74" xfId="0" applyFont="1" applyFill="1" applyBorder="1" applyAlignment="1" applyProtection="1">
      <alignment horizontal="center" vertical="top" wrapText="1"/>
      <protection/>
    </xf>
    <xf numFmtId="0" fontId="14" fillId="33" borderId="123" xfId="0" applyFont="1" applyFill="1" applyBorder="1" applyAlignment="1" applyProtection="1">
      <alignment horizontal="center" vertical="top" wrapText="1"/>
      <protection/>
    </xf>
    <xf numFmtId="0" fontId="14" fillId="33" borderId="124" xfId="0" applyFont="1" applyFill="1" applyBorder="1" applyAlignment="1" applyProtection="1">
      <alignment horizontal="center" vertical="top" wrapText="1"/>
      <protection/>
    </xf>
    <xf numFmtId="0" fontId="14" fillId="33" borderId="125" xfId="0" applyFont="1" applyFill="1" applyBorder="1" applyAlignment="1" applyProtection="1">
      <alignment horizontal="center" vertical="top" wrapText="1"/>
      <protection/>
    </xf>
    <xf numFmtId="0" fontId="14" fillId="33" borderId="114" xfId="0" applyFont="1" applyFill="1" applyBorder="1" applyAlignment="1" applyProtection="1">
      <alignment horizontal="center" vertical="top" wrapText="1"/>
      <protection/>
    </xf>
    <xf numFmtId="0" fontId="14" fillId="33" borderId="126" xfId="0" applyFont="1" applyFill="1" applyBorder="1" applyAlignment="1" applyProtection="1">
      <alignment horizontal="center" vertical="center" wrapText="1"/>
      <protection/>
    </xf>
    <xf numFmtId="0" fontId="14" fillId="33" borderId="64" xfId="0" applyFont="1" applyFill="1" applyBorder="1" applyAlignment="1" applyProtection="1">
      <alignment horizontal="center" vertical="center" wrapText="1"/>
      <protection/>
    </xf>
    <xf numFmtId="0" fontId="2" fillId="0" borderId="36"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39" xfId="0" applyFont="1" applyBorder="1" applyAlignment="1">
      <alignment horizontal="left" vertical="top" wrapText="1"/>
    </xf>
    <xf numFmtId="4" fontId="75" fillId="0" borderId="93" xfId="0" applyNumberFormat="1" applyFont="1" applyBorder="1" applyAlignment="1">
      <alignment horizontal="center" vertical="center" wrapText="1"/>
    </xf>
    <xf numFmtId="4" fontId="75" fillId="0" borderId="79" xfId="0" applyNumberFormat="1" applyFont="1" applyBorder="1" applyAlignment="1">
      <alignment horizontal="center" vertical="center" wrapText="1"/>
    </xf>
    <xf numFmtId="4" fontId="75" fillId="0" borderId="106" xfId="0" applyNumberFormat="1" applyFont="1" applyBorder="1" applyAlignment="1">
      <alignment horizontal="center" vertical="center" wrapText="1"/>
    </xf>
    <xf numFmtId="0" fontId="75" fillId="0" borderId="83" xfId="0" applyFont="1" applyBorder="1" applyAlignment="1">
      <alignment horizontal="left" vertical="center" wrapText="1"/>
    </xf>
    <xf numFmtId="0" fontId="75" fillId="0" borderId="62" xfId="0" applyFont="1" applyBorder="1" applyAlignment="1">
      <alignment horizontal="left" vertical="center" wrapText="1"/>
    </xf>
    <xf numFmtId="0" fontId="75" fillId="0" borderId="108" xfId="0" applyFont="1" applyBorder="1" applyAlignment="1">
      <alignment horizontal="left" vertical="center" wrapText="1"/>
    </xf>
    <xf numFmtId="0" fontId="14" fillId="33" borderId="64" xfId="0" applyFont="1" applyFill="1" applyBorder="1" applyAlignment="1" applyProtection="1">
      <alignment horizontal="center" vertical="top" wrapText="1"/>
      <protection/>
    </xf>
    <xf numFmtId="0" fontId="83" fillId="0" borderId="53" xfId="0" applyFont="1" applyBorder="1" applyAlignment="1">
      <alignment horizontal="center"/>
    </xf>
    <xf numFmtId="0" fontId="83" fillId="0" borderId="55" xfId="0" applyFont="1" applyBorder="1" applyAlignment="1">
      <alignment horizontal="center"/>
    </xf>
    <xf numFmtId="4" fontId="14" fillId="33" borderId="37" xfId="0" applyNumberFormat="1" applyFont="1" applyFill="1" applyBorder="1" applyAlignment="1" applyProtection="1">
      <alignment horizontal="right" vertical="top" wrapText="1"/>
      <protection/>
    </xf>
    <xf numFmtId="4" fontId="14" fillId="33" borderId="46" xfId="0" applyNumberFormat="1" applyFont="1" applyFill="1" applyBorder="1" applyAlignment="1" applyProtection="1">
      <alignment horizontal="right" vertical="top" wrapText="1"/>
      <protection/>
    </xf>
    <xf numFmtId="0" fontId="3" fillId="0" borderId="23" xfId="0" applyFont="1" applyFill="1" applyBorder="1" applyAlignment="1" applyProtection="1">
      <alignment horizontal="center" vertical="top" wrapText="1"/>
      <protection/>
    </xf>
    <xf numFmtId="0" fontId="14" fillId="33" borderId="98" xfId="0" applyFont="1" applyFill="1" applyBorder="1" applyAlignment="1" applyProtection="1">
      <alignment horizontal="center" vertical="top" wrapText="1"/>
      <protection/>
    </xf>
    <xf numFmtId="0" fontId="14" fillId="33" borderId="97" xfId="0" applyFont="1" applyFill="1" applyBorder="1" applyAlignment="1" applyProtection="1">
      <alignment horizontal="center" vertical="top" wrapText="1"/>
      <protection/>
    </xf>
    <xf numFmtId="0" fontId="14" fillId="33" borderId="30" xfId="0" applyFont="1" applyFill="1" applyBorder="1" applyAlignment="1" applyProtection="1">
      <alignment horizontal="left" vertical="top" wrapText="1"/>
      <protection/>
    </xf>
    <xf numFmtId="0" fontId="14" fillId="33" borderId="31"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top" wrapText="1"/>
      <protection/>
    </xf>
    <xf numFmtId="0" fontId="14" fillId="33" borderId="22" xfId="0" applyFont="1" applyFill="1" applyBorder="1" applyAlignment="1" applyProtection="1">
      <alignment horizontal="left" vertical="top" wrapText="1"/>
      <protection/>
    </xf>
    <xf numFmtId="0" fontId="14" fillId="33" borderId="25" xfId="0" applyFont="1" applyFill="1" applyBorder="1" applyAlignment="1" applyProtection="1">
      <alignment horizontal="left" vertical="top" wrapText="1"/>
      <protection/>
    </xf>
    <xf numFmtId="0" fontId="14" fillId="33" borderId="27" xfId="0" applyFont="1" applyFill="1" applyBorder="1" applyAlignment="1" applyProtection="1">
      <alignment horizontal="left" vertical="top" wrapText="1"/>
      <protection/>
    </xf>
    <xf numFmtId="43" fontId="14" fillId="33" borderId="37" xfId="42" applyFont="1" applyFill="1" applyBorder="1" applyAlignment="1" applyProtection="1">
      <alignment horizontal="center" vertical="top" wrapText="1"/>
      <protection/>
    </xf>
    <xf numFmtId="43" fontId="14" fillId="33" borderId="46" xfId="42" applyFont="1" applyFill="1" applyBorder="1" applyAlignment="1" applyProtection="1">
      <alignment horizontal="center" vertical="top" wrapText="1"/>
      <protection/>
    </xf>
    <xf numFmtId="0" fontId="14" fillId="33" borderId="80" xfId="0" applyFont="1" applyFill="1" applyBorder="1" applyAlignment="1" applyProtection="1">
      <alignment horizontal="center" vertical="top" wrapText="1"/>
      <protection/>
    </xf>
    <xf numFmtId="0" fontId="14" fillId="33" borderId="85" xfId="0" applyFont="1" applyFill="1" applyBorder="1" applyAlignment="1" applyProtection="1">
      <alignment horizontal="center" vertical="top" wrapText="1"/>
      <protection/>
    </xf>
    <xf numFmtId="0" fontId="14" fillId="33" borderId="30"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4" fillId="33" borderId="36"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14" fillId="33" borderId="43" xfId="0" applyFont="1" applyFill="1" applyBorder="1" applyAlignment="1" applyProtection="1">
      <alignment horizontal="left" vertical="center" wrapText="1"/>
      <protection/>
    </xf>
    <xf numFmtId="0" fontId="75"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3" fontId="75" fillId="0" borderId="83" xfId="0" applyNumberFormat="1" applyFont="1" applyBorder="1" applyAlignment="1">
      <alignment horizontal="center" vertical="center"/>
    </xf>
    <xf numFmtId="3" fontId="75" fillId="0" borderId="62" xfId="0" applyNumberFormat="1" applyFont="1" applyBorder="1" applyAlignment="1">
      <alignment horizontal="center" vertical="center"/>
    </xf>
    <xf numFmtId="0" fontId="15" fillId="33" borderId="127" xfId="0" applyFont="1" applyFill="1" applyBorder="1" applyAlignment="1" applyProtection="1">
      <alignment horizontal="center" vertical="top" wrapText="1"/>
      <protection/>
    </xf>
    <xf numFmtId="0" fontId="15" fillId="33" borderId="128" xfId="0" applyFont="1" applyFill="1" applyBorder="1" applyAlignment="1" applyProtection="1">
      <alignment horizontal="center" vertical="top" wrapText="1"/>
      <protection/>
    </xf>
    <xf numFmtId="0" fontId="15" fillId="33" borderId="129" xfId="0" applyFont="1" applyFill="1" applyBorder="1" applyAlignment="1" applyProtection="1">
      <alignment horizontal="center" vertical="top" wrapText="1"/>
      <protection/>
    </xf>
    <xf numFmtId="0" fontId="14" fillId="33" borderId="130" xfId="0" applyFont="1" applyFill="1" applyBorder="1" applyAlignment="1" applyProtection="1">
      <alignment horizontal="center" vertical="top" wrapText="1"/>
      <protection/>
    </xf>
    <xf numFmtId="165" fontId="14" fillId="33" borderId="24" xfId="42" applyNumberFormat="1" applyFont="1" applyFill="1" applyBorder="1" applyAlignment="1" applyProtection="1">
      <alignment horizontal="center" vertical="top" wrapText="1"/>
      <protection/>
    </xf>
    <xf numFmtId="165" fontId="14" fillId="33" borderId="26" xfId="42" applyNumberFormat="1" applyFont="1" applyFill="1" applyBorder="1" applyAlignment="1" applyProtection="1">
      <alignment horizontal="center" vertical="top" wrapText="1"/>
      <protection/>
    </xf>
    <xf numFmtId="165" fontId="14" fillId="33" borderId="29" xfId="42" applyNumberFormat="1" applyFont="1" applyFill="1" applyBorder="1" applyAlignment="1" applyProtection="1">
      <alignment horizontal="center" vertical="top" wrapText="1"/>
      <protection/>
    </xf>
    <xf numFmtId="0" fontId="14" fillId="33" borderId="131" xfId="0" applyFont="1" applyFill="1" applyBorder="1" applyAlignment="1" applyProtection="1">
      <alignment horizontal="left" vertical="top" wrapText="1"/>
      <protection/>
    </xf>
    <xf numFmtId="0" fontId="14" fillId="33" borderId="132" xfId="0" applyFont="1" applyFill="1" applyBorder="1" applyAlignment="1" applyProtection="1">
      <alignment horizontal="left" vertical="top" wrapText="1"/>
      <protection/>
    </xf>
    <xf numFmtId="0" fontId="14" fillId="33" borderId="133" xfId="0" applyFont="1" applyFill="1" applyBorder="1" applyAlignment="1" applyProtection="1">
      <alignment horizontal="left" vertical="top" wrapText="1"/>
      <protection/>
    </xf>
    <xf numFmtId="0" fontId="14" fillId="33" borderId="131" xfId="0" applyFont="1" applyFill="1" applyBorder="1" applyAlignment="1" applyProtection="1">
      <alignment horizontal="left" vertical="center" wrapText="1"/>
      <protection/>
    </xf>
    <xf numFmtId="0" fontId="14" fillId="33" borderId="132" xfId="0" applyFont="1" applyFill="1" applyBorder="1" applyAlignment="1" applyProtection="1">
      <alignment horizontal="left" vertical="center" wrapText="1"/>
      <protection/>
    </xf>
    <xf numFmtId="0" fontId="14" fillId="33" borderId="134" xfId="0" applyFont="1" applyFill="1" applyBorder="1" applyAlignment="1" applyProtection="1">
      <alignment horizontal="left" vertical="center" wrapText="1"/>
      <protection/>
    </xf>
    <xf numFmtId="3" fontId="14" fillId="33" borderId="30" xfId="0" applyNumberFormat="1" applyFont="1" applyFill="1" applyBorder="1" applyAlignment="1" applyProtection="1">
      <alignment horizontal="right" vertical="center" wrapText="1"/>
      <protection/>
    </xf>
    <xf numFmtId="3" fontId="14" fillId="33" borderId="31" xfId="0" applyNumberFormat="1" applyFont="1" applyFill="1" applyBorder="1" applyAlignment="1" applyProtection="1">
      <alignment horizontal="right" vertical="center" wrapText="1"/>
      <protection/>
    </xf>
    <xf numFmtId="3" fontId="14" fillId="33" borderId="135" xfId="0" applyNumberFormat="1" applyFont="1" applyFill="1" applyBorder="1" applyAlignment="1" applyProtection="1">
      <alignment horizontal="right" vertical="center" wrapText="1"/>
      <protection/>
    </xf>
    <xf numFmtId="0" fontId="14" fillId="33" borderId="136" xfId="0" applyFont="1" applyFill="1" applyBorder="1" applyAlignment="1" applyProtection="1">
      <alignment vertical="top" wrapText="1"/>
      <protection/>
    </xf>
    <xf numFmtId="0" fontId="14" fillId="33" borderId="90" xfId="0" applyFont="1" applyFill="1" applyBorder="1" applyAlignment="1" applyProtection="1">
      <alignment vertical="top" wrapText="1"/>
      <protection/>
    </xf>
    <xf numFmtId="4" fontId="14" fillId="33" borderId="136" xfId="0" applyNumberFormat="1" applyFont="1" applyFill="1" applyBorder="1" applyAlignment="1" applyProtection="1">
      <alignment horizontal="right" vertical="top" wrapText="1"/>
      <protection/>
    </xf>
    <xf numFmtId="0" fontId="14" fillId="33" borderId="90" xfId="0" applyFont="1" applyFill="1" applyBorder="1" applyAlignment="1" applyProtection="1">
      <alignment horizontal="right" vertical="top" wrapText="1"/>
      <protection/>
    </xf>
    <xf numFmtId="43" fontId="14" fillId="33" borderId="136" xfId="42" applyFont="1" applyFill="1" applyBorder="1" applyAlignment="1" applyProtection="1">
      <alignment horizontal="center" vertical="top" wrapText="1"/>
      <protection/>
    </xf>
    <xf numFmtId="43" fontId="14" fillId="33" borderId="90" xfId="42" applyFont="1" applyFill="1" applyBorder="1" applyAlignment="1" applyProtection="1">
      <alignment horizontal="center" vertical="top" wrapText="1"/>
      <protection/>
    </xf>
    <xf numFmtId="0" fontId="14" fillId="33" borderId="137" xfId="0" applyFont="1" applyFill="1" applyBorder="1" applyAlignment="1" applyProtection="1">
      <alignment horizontal="left" vertical="top" wrapText="1"/>
      <protection/>
    </xf>
    <xf numFmtId="0" fontId="14" fillId="33" borderId="89" xfId="0" applyFont="1" applyFill="1" applyBorder="1" applyAlignment="1" applyProtection="1">
      <alignment horizontal="left" vertical="top" wrapText="1"/>
      <protection/>
    </xf>
    <xf numFmtId="0" fontId="75" fillId="0" borderId="22" xfId="0" applyFont="1" applyBorder="1" applyAlignment="1">
      <alignment horizontal="left" vertical="top" wrapText="1"/>
    </xf>
    <xf numFmtId="0" fontId="75" fillId="0" borderId="25" xfId="0" applyFont="1" applyBorder="1" applyAlignment="1">
      <alignment horizontal="left" vertical="top" wrapText="1"/>
    </xf>
    <xf numFmtId="0" fontId="83" fillId="0" borderId="36" xfId="0" applyFont="1" applyBorder="1" applyAlignment="1">
      <alignment horizontal="left" vertical="top" wrapText="1"/>
    </xf>
    <xf numFmtId="0" fontId="83" fillId="0" borderId="42" xfId="0" applyFont="1" applyBorder="1" applyAlignment="1">
      <alignment horizontal="left" vertical="top" wrapText="1"/>
    </xf>
    <xf numFmtId="0" fontId="83" fillId="0" borderId="43" xfId="0" applyFont="1" applyBorder="1" applyAlignment="1">
      <alignment horizontal="left" vertical="top" wrapText="1"/>
    </xf>
    <xf numFmtId="0" fontId="14" fillId="33" borderId="36" xfId="0" applyFont="1" applyFill="1" applyBorder="1" applyAlignment="1" applyProtection="1">
      <alignment horizontal="left" vertical="top" wrapText="1"/>
      <protection/>
    </xf>
    <xf numFmtId="0" fontId="14" fillId="33" borderId="42" xfId="0" applyFont="1" applyFill="1" applyBorder="1" applyAlignment="1" applyProtection="1">
      <alignment horizontal="left" vertical="top" wrapText="1"/>
      <protection/>
    </xf>
    <xf numFmtId="0" fontId="14" fillId="33" borderId="43" xfId="0" applyFont="1" applyFill="1" applyBorder="1" applyAlignment="1" applyProtection="1">
      <alignment horizontal="left" vertical="top" wrapText="1"/>
      <protection/>
    </xf>
    <xf numFmtId="165" fontId="14" fillId="33" borderId="104" xfId="42" applyNumberFormat="1" applyFont="1" applyFill="1" applyBorder="1" applyAlignment="1" applyProtection="1">
      <alignment horizontal="center" vertical="top" wrapText="1"/>
      <protection/>
    </xf>
    <xf numFmtId="165" fontId="14" fillId="33" borderId="41" xfId="42" applyNumberFormat="1" applyFont="1" applyFill="1" applyBorder="1" applyAlignment="1" applyProtection="1">
      <alignment horizontal="center" vertical="top" wrapText="1"/>
      <protection/>
    </xf>
    <xf numFmtId="165" fontId="14" fillId="33" borderId="105" xfId="42" applyNumberFormat="1" applyFont="1" applyFill="1" applyBorder="1" applyAlignment="1" applyProtection="1">
      <alignment horizontal="center" vertical="top" wrapText="1"/>
      <protection/>
    </xf>
    <xf numFmtId="0" fontId="14" fillId="33" borderId="112" xfId="0" applyFont="1" applyFill="1" applyBorder="1" applyAlignment="1" applyProtection="1">
      <alignment horizontal="center" vertical="top" wrapText="1"/>
      <protection/>
    </xf>
    <xf numFmtId="0" fontId="14" fillId="33" borderId="96" xfId="0" applyFont="1" applyFill="1" applyBorder="1" applyAlignment="1" applyProtection="1">
      <alignment horizontal="center" vertical="top" wrapText="1"/>
      <protection/>
    </xf>
    <xf numFmtId="0" fontId="83" fillId="10" borderId="44" xfId="0" applyFont="1" applyFill="1" applyBorder="1" applyAlignment="1">
      <alignment horizontal="left"/>
    </xf>
    <xf numFmtId="0" fontId="14" fillId="33" borderId="82" xfId="0" applyFont="1" applyFill="1" applyBorder="1" applyAlignment="1" applyProtection="1">
      <alignment horizontal="left" vertical="top" wrapText="1"/>
      <protection/>
    </xf>
    <xf numFmtId="0" fontId="14" fillId="33" borderId="51" xfId="0" applyFont="1" applyFill="1" applyBorder="1" applyAlignment="1" applyProtection="1">
      <alignment horizontal="left" vertical="top" wrapText="1"/>
      <protection/>
    </xf>
    <xf numFmtId="0" fontId="11" fillId="10" borderId="28" xfId="0" applyFont="1" applyFill="1" applyBorder="1" applyAlignment="1" applyProtection="1">
      <alignment horizontal="left" vertical="top" wrapText="1"/>
      <protection/>
    </xf>
    <xf numFmtId="0" fontId="15" fillId="33" borderId="101"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top" wrapText="1"/>
      <protection/>
    </xf>
    <xf numFmtId="0" fontId="14" fillId="33" borderId="101" xfId="0" applyFont="1" applyFill="1" applyBorder="1" applyAlignment="1" applyProtection="1">
      <alignment horizontal="left" vertical="top" wrapText="1"/>
      <protection/>
    </xf>
    <xf numFmtId="0" fontId="14" fillId="33" borderId="33" xfId="0" applyFont="1" applyFill="1" applyBorder="1" applyAlignment="1" applyProtection="1">
      <alignment horizontal="left" vertical="top" wrapText="1"/>
      <protection/>
    </xf>
    <xf numFmtId="0" fontId="14" fillId="33" borderId="91" xfId="0" applyFont="1" applyFill="1" applyBorder="1" applyAlignment="1" applyProtection="1">
      <alignment horizontal="left" vertical="top" wrapText="1"/>
      <protection/>
    </xf>
    <xf numFmtId="0" fontId="14" fillId="33" borderId="138" xfId="0" applyFont="1" applyFill="1" applyBorder="1" applyAlignment="1" applyProtection="1">
      <alignment horizontal="left" vertical="top" wrapText="1"/>
      <protection/>
    </xf>
    <xf numFmtId="0" fontId="14" fillId="33" borderId="92" xfId="0" applyFont="1" applyFill="1" applyBorder="1" applyAlignment="1" applyProtection="1">
      <alignment horizontal="left" vertical="top" wrapText="1" indent="1"/>
      <protection/>
    </xf>
    <xf numFmtId="0" fontId="14" fillId="33" borderId="97" xfId="0" applyFont="1" applyFill="1" applyBorder="1" applyAlignment="1" applyProtection="1">
      <alignment horizontal="left" vertical="top" wrapText="1" indent="1"/>
      <protection/>
    </xf>
    <xf numFmtId="0" fontId="14" fillId="33" borderId="52" xfId="0" applyFont="1" applyFill="1" applyBorder="1" applyAlignment="1" applyProtection="1">
      <alignment horizontal="left" vertical="top" wrapText="1"/>
      <protection/>
    </xf>
    <xf numFmtId="0" fontId="14" fillId="33" borderId="139" xfId="0" applyFont="1" applyFill="1" applyBorder="1" applyAlignment="1" applyProtection="1">
      <alignment horizontal="left" vertical="top" wrapText="1"/>
      <protection/>
    </xf>
    <xf numFmtId="0" fontId="14" fillId="33" borderId="92" xfId="0" applyFont="1" applyFill="1" applyBorder="1" applyAlignment="1" applyProtection="1">
      <alignment horizontal="left" vertical="top" wrapText="1"/>
      <protection/>
    </xf>
    <xf numFmtId="0" fontId="14" fillId="33" borderId="97" xfId="0" applyFont="1" applyFill="1" applyBorder="1" applyAlignment="1" applyProtection="1">
      <alignment horizontal="left" vertical="top" wrapText="1"/>
      <protection/>
    </xf>
    <xf numFmtId="0" fontId="83" fillId="10" borderId="0" xfId="0" applyFont="1" applyFill="1" applyAlignment="1">
      <alignment horizontal="left" wrapText="1"/>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90" fillId="10" borderId="44" xfId="0" applyFont="1" applyFill="1" applyBorder="1" applyAlignment="1">
      <alignment horizontal="left"/>
    </xf>
    <xf numFmtId="3" fontId="1"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4" fillId="33" borderId="44" xfId="0" applyFont="1" applyFill="1" applyBorder="1" applyAlignment="1" applyProtection="1">
      <alignment horizontal="left" vertical="top" wrapText="1"/>
      <protection/>
    </xf>
    <xf numFmtId="0" fontId="14" fillId="33" borderId="20" xfId="0" applyFont="1" applyFill="1" applyBorder="1" applyAlignment="1" applyProtection="1">
      <alignment horizontal="left" vertical="top" wrapText="1"/>
      <protection/>
    </xf>
    <xf numFmtId="0" fontId="14" fillId="10" borderId="28" xfId="0" applyFont="1" applyFill="1" applyBorder="1" applyAlignment="1" applyProtection="1">
      <alignment horizontal="left" vertical="top" wrapText="1"/>
      <protection/>
    </xf>
    <xf numFmtId="0" fontId="15" fillId="33" borderId="44" xfId="0" applyFont="1" applyFill="1" applyBorder="1" applyAlignment="1" applyProtection="1">
      <alignment horizontal="center" vertical="top" wrapText="1"/>
      <protection/>
    </xf>
    <xf numFmtId="0" fontId="14" fillId="33" borderId="140" xfId="0" applyFont="1" applyFill="1" applyBorder="1" applyAlignment="1" applyProtection="1">
      <alignment horizontal="left" vertical="top" wrapText="1"/>
      <protection/>
    </xf>
    <xf numFmtId="0" fontId="14" fillId="33" borderId="141" xfId="0" applyFont="1" applyFill="1" applyBorder="1" applyAlignment="1" applyProtection="1">
      <alignment horizontal="left" vertical="top" wrapText="1"/>
      <protection/>
    </xf>
    <xf numFmtId="0" fontId="2" fillId="33" borderId="101" xfId="0" applyFont="1" applyFill="1" applyBorder="1" applyAlignment="1" applyProtection="1">
      <alignment horizontal="left" vertical="top" wrapText="1"/>
      <protection/>
    </xf>
    <xf numFmtId="0" fontId="2" fillId="33" borderId="33" xfId="0" applyFont="1" applyFill="1" applyBorder="1" applyAlignment="1" applyProtection="1">
      <alignment horizontal="left" vertical="top" wrapText="1"/>
      <protection/>
    </xf>
    <xf numFmtId="0" fontId="2" fillId="0" borderId="101" xfId="0" applyFont="1" applyFill="1" applyBorder="1" applyAlignment="1" applyProtection="1">
      <alignment horizontal="left" vertical="top" wrapText="1"/>
      <protection/>
    </xf>
    <xf numFmtId="0" fontId="2" fillId="0" borderId="33" xfId="0" applyFont="1" applyFill="1" applyBorder="1" applyAlignment="1" applyProtection="1">
      <alignment horizontal="left" vertical="top" wrapText="1"/>
      <protection/>
    </xf>
    <xf numFmtId="0" fontId="2" fillId="33" borderId="142" xfId="0" applyFont="1" applyFill="1" applyBorder="1" applyAlignment="1" applyProtection="1">
      <alignment horizontal="left" vertical="top" wrapText="1"/>
      <protection/>
    </xf>
    <xf numFmtId="0" fontId="2" fillId="33" borderId="101" xfId="0" applyFont="1" applyFill="1" applyBorder="1" applyAlignment="1" applyProtection="1" quotePrefix="1">
      <alignment horizontal="left" vertical="top" wrapText="1"/>
      <protection/>
    </xf>
    <xf numFmtId="0" fontId="2" fillId="0" borderId="101" xfId="0" applyFont="1" applyFill="1" applyBorder="1" applyAlignment="1" applyProtection="1">
      <alignment horizontal="center" vertical="top" wrapText="1"/>
      <protection/>
    </xf>
    <xf numFmtId="0" fontId="2" fillId="0" borderId="33" xfId="0" applyFont="1" applyFill="1" applyBorder="1" applyAlignment="1" applyProtection="1">
      <alignment horizontal="center" vertical="top" wrapText="1"/>
      <protection/>
    </xf>
    <xf numFmtId="0" fontId="2" fillId="33" borderId="101"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101"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3" fillId="10" borderId="28" xfId="0" applyFont="1" applyFill="1" applyBorder="1" applyAlignment="1" applyProtection="1">
      <alignment horizontal="center" vertical="center" wrapText="1"/>
      <protection/>
    </xf>
    <xf numFmtId="0" fontId="11" fillId="10" borderId="23" xfId="0" applyFont="1" applyFill="1" applyBorder="1" applyAlignment="1" applyProtection="1">
      <alignment horizontal="center" wrapText="1"/>
      <protection/>
    </xf>
    <xf numFmtId="0" fontId="2" fillId="0" borderId="101"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14" fillId="0" borderId="101"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center" wrapText="1"/>
      <protection/>
    </xf>
    <xf numFmtId="0" fontId="14" fillId="33" borderId="140" xfId="0" applyFont="1" applyFill="1" applyBorder="1" applyAlignment="1" applyProtection="1">
      <alignment horizontal="left" vertical="center" wrapText="1"/>
      <protection/>
    </xf>
    <xf numFmtId="0" fontId="14" fillId="33" borderId="143" xfId="0" applyFont="1" applyFill="1" applyBorder="1" applyAlignment="1" applyProtection="1">
      <alignment horizontal="left" vertical="center" wrapText="1"/>
      <protection/>
    </xf>
    <xf numFmtId="0" fontId="14" fillId="33" borderId="141" xfId="0" applyFont="1" applyFill="1" applyBorder="1" applyAlignment="1" applyProtection="1">
      <alignment horizontal="left" vertical="center" wrapText="1"/>
      <protection/>
    </xf>
    <xf numFmtId="0" fontId="14" fillId="33" borderId="102" xfId="0" applyFont="1" applyFill="1" applyBorder="1" applyAlignment="1" applyProtection="1">
      <alignment horizontal="left" vertical="center" wrapText="1"/>
      <protection/>
    </xf>
    <xf numFmtId="0" fontId="14" fillId="33" borderId="116" xfId="0" applyFont="1" applyFill="1" applyBorder="1" applyAlignment="1" applyProtection="1">
      <alignment horizontal="left" vertical="center" wrapText="1"/>
      <protection/>
    </xf>
    <xf numFmtId="0" fontId="14" fillId="33" borderId="103" xfId="0" applyFont="1" applyFill="1" applyBorder="1" applyAlignment="1" applyProtection="1">
      <alignment horizontal="left" vertical="center" wrapText="1"/>
      <protection/>
    </xf>
    <xf numFmtId="0" fontId="14" fillId="33" borderId="82"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67" fillId="33" borderId="101" xfId="53"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14" fillId="33" borderId="101" xfId="0" applyFont="1" applyFill="1" applyBorder="1" applyAlignment="1" applyProtection="1">
      <alignment horizontal="center"/>
      <protection locked="0"/>
    </xf>
    <xf numFmtId="0" fontId="2" fillId="33" borderId="101"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67" fillId="0" borderId="0" xfId="53" applyAlignment="1" applyProtection="1">
      <alignment/>
      <protection/>
    </xf>
    <xf numFmtId="0" fontId="0" fillId="0" borderId="0" xfId="0" applyAlignment="1">
      <alignment/>
    </xf>
    <xf numFmtId="0" fontId="2" fillId="33" borderId="101" xfId="0" applyFont="1" applyFill="1" applyBorder="1" applyAlignment="1" applyProtection="1">
      <alignment horizontal="center"/>
      <protection locked="0"/>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24"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6" xfId="0" applyFont="1" applyFill="1" applyBorder="1" applyAlignment="1" applyProtection="1">
      <alignment horizontal="left" vertical="top" wrapText="1"/>
      <protection/>
    </xf>
    <xf numFmtId="0" fontId="14" fillId="0" borderId="27" xfId="0" applyFont="1" applyFill="1" applyBorder="1" applyAlignment="1" applyProtection="1">
      <alignment horizontal="left" vertical="top" wrapText="1"/>
      <protection/>
    </xf>
    <xf numFmtId="0" fontId="14" fillId="0" borderId="28" xfId="0" applyFont="1" applyFill="1" applyBorder="1" applyAlignment="1" applyProtection="1">
      <alignment horizontal="left" vertical="top" wrapText="1"/>
      <protection/>
    </xf>
    <xf numFmtId="0" fontId="14" fillId="0" borderId="29" xfId="0" applyFont="1" applyFill="1" applyBorder="1" applyAlignment="1" applyProtection="1">
      <alignment horizontal="left" vertical="top" wrapText="1"/>
      <protection/>
    </xf>
    <xf numFmtId="0" fontId="3" fillId="33" borderId="82" xfId="0" applyFont="1" applyFill="1" applyBorder="1" applyAlignment="1" applyProtection="1">
      <alignment horizontal="left" vertical="center" wrapText="1"/>
      <protection/>
    </xf>
    <xf numFmtId="0" fontId="3" fillId="33" borderId="51"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wrapText="1"/>
      <protection/>
    </xf>
    <xf numFmtId="0" fontId="3" fillId="33" borderId="92" xfId="0" applyFont="1" applyFill="1" applyBorder="1" applyAlignment="1" applyProtection="1">
      <alignment horizontal="left" vertical="center" wrapText="1"/>
      <protection/>
    </xf>
    <xf numFmtId="0" fontId="3" fillId="33" borderId="97" xfId="0" applyFont="1" applyFill="1" applyBorder="1" applyAlignment="1" applyProtection="1">
      <alignment horizontal="left" vertical="center" wrapText="1"/>
      <protection/>
    </xf>
    <xf numFmtId="0" fontId="3" fillId="33" borderId="25" xfId="0"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wrapText="1"/>
      <protection/>
    </xf>
    <xf numFmtId="0" fontId="3" fillId="33" borderId="91" xfId="0" applyFont="1" applyFill="1" applyBorder="1" applyAlignment="1" applyProtection="1">
      <alignment horizontal="left" vertical="center" wrapText="1"/>
      <protection/>
    </xf>
    <xf numFmtId="0" fontId="3" fillId="33" borderId="138"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3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3" fillId="0" borderId="82" xfId="0" applyFont="1" applyFill="1" applyBorder="1" applyAlignment="1" applyProtection="1">
      <alignment horizontal="left" vertical="center" wrapText="1"/>
      <protection/>
    </xf>
    <xf numFmtId="0" fontId="2" fillId="0" borderId="5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top" wrapText="1"/>
      <protection/>
    </xf>
    <xf numFmtId="0" fontId="2" fillId="33" borderId="31"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0" fillId="0" borderId="0" xfId="0" applyFill="1" applyAlignment="1">
      <alignment horizontal="center" vertical="top" wrapText="1"/>
    </xf>
    <xf numFmtId="0" fontId="0" fillId="0" borderId="0" xfId="0" applyFill="1" applyAlignment="1">
      <alignment horizontal="center" vertical="top"/>
    </xf>
    <xf numFmtId="0" fontId="15" fillId="0" borderId="14" xfId="0" applyFont="1" applyFill="1" applyBorder="1" applyAlignment="1" applyProtection="1">
      <alignment horizontal="left" vertical="center" wrapText="1"/>
      <protection/>
    </xf>
    <xf numFmtId="0" fontId="14" fillId="0" borderId="50"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2" fillId="0" borderId="82" xfId="0" applyFont="1" applyFill="1" applyBorder="1" applyAlignment="1" applyProtection="1">
      <alignment horizontal="left" vertical="center" wrapText="1"/>
      <protection/>
    </xf>
    <xf numFmtId="0" fontId="3" fillId="33" borderId="14" xfId="0" applyFont="1" applyFill="1" applyBorder="1" applyAlignment="1" applyProtection="1">
      <alignment horizontal="center" vertical="center" wrapText="1"/>
      <protection/>
    </xf>
    <xf numFmtId="0" fontId="2" fillId="33" borderId="50" xfId="0" applyFont="1" applyFill="1" applyBorder="1" applyAlignment="1" applyProtection="1">
      <alignment horizontal="center" vertical="center" wrapText="1"/>
      <protection/>
    </xf>
    <xf numFmtId="0" fontId="15" fillId="33" borderId="14"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wrapText="1"/>
      <protection/>
    </xf>
    <xf numFmtId="0" fontId="3" fillId="33" borderId="82"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15" fillId="33" borderId="82"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0" fillId="0" borderId="20" xfId="0" applyBorder="1" applyAlignment="1">
      <alignment/>
    </xf>
    <xf numFmtId="0" fontId="0" fillId="0" borderId="33" xfId="0" applyBorder="1" applyAlignment="1">
      <alignment/>
    </xf>
    <xf numFmtId="0" fontId="90"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5" xfId="0" applyFont="1" applyFill="1" applyBorder="1" applyAlignment="1" applyProtection="1">
      <alignment horizontal="center" vertical="center" wrapText="1"/>
      <protection/>
    </xf>
    <xf numFmtId="0" fontId="3" fillId="33" borderId="84" xfId="0" applyFont="1" applyFill="1" applyBorder="1" applyAlignment="1" applyProtection="1">
      <alignment horizontal="center" vertical="center" wrapText="1"/>
      <protection/>
    </xf>
    <xf numFmtId="0" fontId="3" fillId="33" borderId="56"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91" fillId="34" borderId="10" xfId="0" applyFont="1" applyFill="1" applyBorder="1" applyAlignment="1">
      <alignment horizontal="center"/>
    </xf>
    <xf numFmtId="0" fontId="78" fillId="0" borderId="101" xfId="0" applyFont="1" applyFill="1" applyBorder="1" applyAlignment="1">
      <alignment horizontal="center"/>
    </xf>
    <xf numFmtId="0" fontId="78" fillId="0" borderId="144" xfId="0" applyFont="1" applyFill="1" applyBorder="1" applyAlignment="1">
      <alignment horizontal="center"/>
    </xf>
    <xf numFmtId="0" fontId="81" fillId="10" borderId="28" xfId="0" applyFont="1" applyFill="1" applyBorder="1" applyAlignment="1">
      <alignment/>
    </xf>
    <xf numFmtId="0" fontId="92" fillId="0" borderId="0" xfId="0" applyFont="1" applyAlignment="1" applyProtection="1">
      <alignment horizontal="left"/>
      <protection/>
    </xf>
    <xf numFmtId="0" fontId="0" fillId="4" borderId="101"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0" fontId="0" fillId="4" borderId="33" xfId="0" applyFill="1" applyBorder="1" applyAlignment="1" applyProtection="1">
      <alignment horizontal="center" vertical="center"/>
      <protection/>
    </xf>
    <xf numFmtId="0" fontId="0" fillId="4" borderId="37" xfId="0" applyFill="1" applyBorder="1" applyAlignment="1" applyProtection="1">
      <alignment horizontal="left" vertical="center" wrapText="1"/>
      <protection/>
    </xf>
    <xf numFmtId="0" fontId="0" fillId="4" borderId="79" xfId="0" applyFill="1" applyBorder="1" applyAlignment="1" applyProtection="1">
      <alignment horizontal="left" vertical="center" wrapText="1"/>
      <protection/>
    </xf>
    <xf numFmtId="0" fontId="0" fillId="4" borderId="46" xfId="0" applyFill="1" applyBorder="1" applyAlignment="1" applyProtection="1">
      <alignment horizontal="left" vertical="center" wrapText="1"/>
      <protection/>
    </xf>
    <xf numFmtId="0" fontId="0" fillId="4" borderId="55" xfId="0" applyFill="1" applyBorder="1" applyAlignment="1" applyProtection="1">
      <alignment horizontal="left" vertical="center" wrapText="1"/>
      <protection/>
    </xf>
    <xf numFmtId="0" fontId="0" fillId="4" borderId="57" xfId="0" applyFill="1" applyBorder="1" applyAlignment="1" applyProtection="1">
      <alignment horizontal="left" vertical="center" wrapText="1"/>
      <protection/>
    </xf>
    <xf numFmtId="0" fontId="0" fillId="4" borderId="139" xfId="0" applyFill="1" applyBorder="1" applyAlignment="1" applyProtection="1">
      <alignment horizontal="left" vertical="center" wrapText="1"/>
      <protection/>
    </xf>
    <xf numFmtId="0" fontId="84" fillId="6" borderId="40" xfId="0" applyFont="1" applyFill="1" applyBorder="1" applyAlignment="1" applyProtection="1">
      <alignment horizontal="center" vertical="center" wrapText="1"/>
      <protection/>
    </xf>
    <xf numFmtId="0" fontId="84" fillId="6" borderId="95" xfId="0" applyFont="1" applyFill="1" applyBorder="1" applyAlignment="1" applyProtection="1">
      <alignment horizontal="center" vertical="center" wrapText="1"/>
      <protection/>
    </xf>
    <xf numFmtId="0" fontId="88" fillId="36" borderId="37" xfId="56" applyFont="1" applyFill="1" applyBorder="1" applyAlignment="1" applyProtection="1">
      <alignment horizontal="center" vertical="center"/>
      <protection locked="0"/>
    </xf>
    <xf numFmtId="0" fontId="88" fillId="36" borderId="46" xfId="56" applyFont="1" applyFill="1" applyBorder="1" applyAlignment="1" applyProtection="1">
      <alignment horizontal="center" vertical="center"/>
      <protection locked="0"/>
    </xf>
    <xf numFmtId="0" fontId="70" fillId="39" borderId="49" xfId="56" applyFill="1" applyBorder="1" applyAlignment="1" applyProtection="1">
      <alignment horizontal="center" wrapText="1"/>
      <protection locked="0"/>
    </xf>
    <xf numFmtId="0" fontId="70" fillId="39" borderId="47" xfId="56" applyFill="1" applyBorder="1" applyAlignment="1" applyProtection="1">
      <alignment horizontal="center" wrapText="1"/>
      <protection locked="0"/>
    </xf>
    <xf numFmtId="0" fontId="70" fillId="39" borderId="37" xfId="56" applyFill="1" applyBorder="1" applyAlignment="1" applyProtection="1">
      <alignment horizontal="center" wrapText="1"/>
      <protection locked="0"/>
    </xf>
    <xf numFmtId="0" fontId="70" fillId="39" borderId="46" xfId="56" applyFill="1" applyBorder="1" applyAlignment="1" applyProtection="1">
      <alignment horizontal="center" wrapText="1"/>
      <protection locked="0"/>
    </xf>
    <xf numFmtId="0" fontId="0" fillId="33" borderId="37" xfId="0" applyFill="1" applyBorder="1" applyAlignment="1" applyProtection="1">
      <alignment horizontal="left" vertical="center" wrapText="1"/>
      <protection/>
    </xf>
    <xf numFmtId="0" fontId="0" fillId="33" borderId="79" xfId="0" applyFill="1" applyBorder="1" applyAlignment="1" applyProtection="1">
      <alignment horizontal="left" vertical="center" wrapText="1"/>
      <protection/>
    </xf>
    <xf numFmtId="0" fontId="0" fillId="33" borderId="46" xfId="0" applyFill="1" applyBorder="1" applyAlignment="1" applyProtection="1">
      <alignment horizontal="left" vertical="center" wrapText="1"/>
      <protection/>
    </xf>
    <xf numFmtId="0" fontId="0" fillId="33" borderId="37" xfId="0" applyFill="1" applyBorder="1" applyAlignment="1" applyProtection="1">
      <alignment horizontal="center" vertical="center" wrapText="1"/>
      <protection/>
    </xf>
    <xf numFmtId="0" fontId="0" fillId="33" borderId="79" xfId="0"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88" fillId="31" borderId="37" xfId="56" applyFont="1" applyBorder="1" applyAlignment="1" applyProtection="1">
      <alignment horizontal="center" vertical="center"/>
      <protection locked="0"/>
    </xf>
    <xf numFmtId="0" fontId="88" fillId="31" borderId="46" xfId="56" applyFont="1" applyBorder="1" applyAlignment="1" applyProtection="1">
      <alignment horizontal="center" vertical="center"/>
      <protection locked="0"/>
    </xf>
    <xf numFmtId="0" fontId="70" fillId="0" borderId="37" xfId="56" applyFill="1" applyBorder="1" applyAlignment="1" applyProtection="1">
      <alignment horizontal="center" wrapText="1"/>
      <protection locked="0"/>
    </xf>
    <xf numFmtId="0" fontId="70" fillId="0" borderId="46" xfId="56" applyFill="1" applyBorder="1" applyAlignment="1" applyProtection="1">
      <alignment horizontal="center" wrapText="1"/>
      <protection locked="0"/>
    </xf>
    <xf numFmtId="0" fontId="70" fillId="0" borderId="49" xfId="56" applyFill="1" applyBorder="1" applyAlignment="1" applyProtection="1">
      <alignment horizontal="center" wrapText="1"/>
      <protection locked="0"/>
    </xf>
    <xf numFmtId="0" fontId="70" fillId="0" borderId="47" xfId="56" applyFill="1" applyBorder="1" applyAlignment="1" applyProtection="1">
      <alignment horizontal="center" wrapText="1"/>
      <protection locked="0"/>
    </xf>
    <xf numFmtId="0" fontId="0" fillId="0" borderId="37" xfId="0" applyFill="1" applyBorder="1" applyAlignment="1" applyProtection="1">
      <alignment horizontal="left" vertical="center" wrapText="1"/>
      <protection/>
    </xf>
    <xf numFmtId="0" fontId="0" fillId="0" borderId="79" xfId="0" applyFill="1" applyBorder="1" applyAlignment="1" applyProtection="1">
      <alignment horizontal="left" vertical="center" wrapText="1"/>
      <protection/>
    </xf>
    <xf numFmtId="0" fontId="0" fillId="0" borderId="46" xfId="0" applyFill="1" applyBorder="1" applyAlignment="1" applyProtection="1">
      <alignment horizontal="left" vertical="center" wrapText="1"/>
      <protection/>
    </xf>
    <xf numFmtId="0" fontId="84" fillId="0" borderId="50" xfId="0" applyFont="1" applyFill="1" applyBorder="1" applyAlignment="1" applyProtection="1">
      <alignment horizontal="center" vertical="center" wrapText="1"/>
      <protection/>
    </xf>
    <xf numFmtId="0" fontId="84" fillId="0" borderId="51" xfId="0" applyFont="1" applyFill="1" applyBorder="1" applyAlignment="1" applyProtection="1">
      <alignment horizontal="center" vertical="center" wrapText="1"/>
      <protection/>
    </xf>
    <xf numFmtId="0" fontId="84" fillId="0" borderId="40" xfId="0" applyFont="1" applyFill="1" applyBorder="1" applyAlignment="1" applyProtection="1">
      <alignment horizontal="center" vertical="center"/>
      <protection/>
    </xf>
    <xf numFmtId="0" fontId="84" fillId="0" borderId="95" xfId="0" applyFont="1" applyFill="1" applyBorder="1" applyAlignment="1" applyProtection="1">
      <alignment horizontal="center" vertical="center"/>
      <protection/>
    </xf>
    <xf numFmtId="0" fontId="84" fillId="0" borderId="102" xfId="0" applyFont="1" applyFill="1" applyBorder="1" applyAlignment="1" applyProtection="1">
      <alignment horizontal="center" vertical="center" wrapText="1"/>
      <protection/>
    </xf>
    <xf numFmtId="0" fontId="84" fillId="0" borderId="95" xfId="0" applyFont="1" applyFill="1" applyBorder="1" applyAlignment="1" applyProtection="1">
      <alignment horizontal="center" vertical="center" wrapText="1"/>
      <protection/>
    </xf>
    <xf numFmtId="0" fontId="84" fillId="0" borderId="103" xfId="0" applyFont="1" applyFill="1" applyBorder="1" applyAlignment="1" applyProtection="1">
      <alignment horizontal="center" vertical="center"/>
      <protection/>
    </xf>
    <xf numFmtId="0" fontId="88" fillId="0" borderId="50" xfId="56" applyFont="1" applyFill="1" applyBorder="1" applyAlignment="1" applyProtection="1">
      <alignment horizontal="center" vertical="center" wrapText="1"/>
      <protection locked="0"/>
    </xf>
    <xf numFmtId="0" fontId="88" fillId="0" borderId="51" xfId="56" applyFont="1" applyFill="1" applyBorder="1" applyAlignment="1" applyProtection="1">
      <alignment horizontal="center" vertical="center" wrapText="1"/>
      <protection locked="0"/>
    </xf>
    <xf numFmtId="0" fontId="84" fillId="0" borderId="116" xfId="0" applyFont="1" applyFill="1" applyBorder="1" applyAlignment="1" applyProtection="1">
      <alignment horizontal="center" vertical="center"/>
      <protection/>
    </xf>
    <xf numFmtId="0" fontId="70" fillId="0" borderId="48" xfId="56" applyFill="1" applyBorder="1" applyAlignment="1" applyProtection="1">
      <alignment horizontal="center" vertical="center"/>
      <protection locked="0"/>
    </xf>
    <xf numFmtId="0" fontId="70" fillId="0" borderId="51" xfId="56" applyFill="1" applyBorder="1" applyAlignment="1" applyProtection="1">
      <alignment horizontal="center" vertical="center"/>
      <protection locked="0"/>
    </xf>
    <xf numFmtId="0" fontId="0" fillId="0" borderId="52" xfId="0" applyFill="1" applyBorder="1" applyAlignment="1" applyProtection="1">
      <alignment horizontal="left" vertical="center" wrapText="1"/>
      <protection/>
    </xf>
    <xf numFmtId="0" fontId="0" fillId="0" borderId="101"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70" fillId="0" borderId="82" xfId="56" applyFill="1" applyBorder="1" applyAlignment="1" applyProtection="1">
      <alignment horizontal="center" vertical="center" wrapText="1"/>
      <protection locked="0"/>
    </xf>
    <xf numFmtId="0" fontId="70" fillId="0" borderId="45" xfId="56" applyFill="1" applyBorder="1" applyAlignment="1" applyProtection="1">
      <alignment horizontal="center" vertical="center" wrapText="1"/>
      <protection locked="0"/>
    </xf>
    <xf numFmtId="0" fontId="70" fillId="0" borderId="50" xfId="56" applyFill="1" applyBorder="1" applyAlignment="1" applyProtection="1">
      <alignment horizontal="center" vertical="center" wrapText="1"/>
      <protection locked="0"/>
    </xf>
    <xf numFmtId="0" fontId="70" fillId="0" borderId="51" xfId="56" applyFill="1" applyBorder="1" applyAlignment="1" applyProtection="1">
      <alignment horizontal="center" vertical="center" wrapText="1"/>
      <protection locked="0"/>
    </xf>
    <xf numFmtId="0" fontId="84" fillId="0" borderId="48" xfId="0" applyFont="1" applyFill="1" applyBorder="1" applyAlignment="1" applyProtection="1">
      <alignment horizontal="center" vertical="center" wrapText="1"/>
      <protection/>
    </xf>
    <xf numFmtId="10" fontId="70" fillId="0" borderId="50" xfId="56" applyNumberFormat="1" applyFill="1" applyBorder="1" applyAlignment="1" applyProtection="1">
      <alignment horizontal="center" vertical="center" wrapText="1"/>
      <protection locked="0"/>
    </xf>
    <xf numFmtId="10" fontId="70" fillId="0" borderId="45" xfId="56" applyNumberFormat="1" applyFill="1" applyBorder="1" applyAlignment="1" applyProtection="1">
      <alignment horizontal="center" vertical="center" wrapText="1"/>
      <protection locked="0"/>
    </xf>
    <xf numFmtId="0" fontId="70" fillId="0" borderId="48" xfId="56" applyFill="1" applyBorder="1" applyAlignment="1" applyProtection="1">
      <alignment horizontal="center" vertical="center" wrapText="1"/>
      <protection locked="0"/>
    </xf>
    <xf numFmtId="0" fontId="84" fillId="0" borderId="40" xfId="0" applyFont="1" applyFill="1" applyBorder="1" applyAlignment="1" applyProtection="1">
      <alignment horizontal="center" vertical="center" wrapText="1"/>
      <protection/>
    </xf>
    <xf numFmtId="0" fontId="84" fillId="6" borderId="50" xfId="0" applyFont="1" applyFill="1" applyBorder="1" applyAlignment="1" applyProtection="1">
      <alignment horizontal="center" vertical="center" wrapText="1"/>
      <protection/>
    </xf>
    <xf numFmtId="0" fontId="84" fillId="6" borderId="51" xfId="0" applyFont="1" applyFill="1" applyBorder="1" applyAlignment="1" applyProtection="1">
      <alignment horizontal="center" vertical="center" wrapText="1"/>
      <protection/>
    </xf>
    <xf numFmtId="0" fontId="70" fillId="31" borderId="50" xfId="56" applyBorder="1" applyAlignment="1" applyProtection="1">
      <alignment horizontal="center" vertical="center" wrapText="1"/>
      <protection locked="0"/>
    </xf>
    <xf numFmtId="0" fontId="70" fillId="31" borderId="51" xfId="56" applyBorder="1" applyAlignment="1" applyProtection="1">
      <alignment horizontal="center" vertical="center" wrapText="1"/>
      <protection locked="0"/>
    </xf>
    <xf numFmtId="0" fontId="70" fillId="36" borderId="50" xfId="56" applyFill="1" applyBorder="1" applyAlignment="1" applyProtection="1">
      <alignment horizontal="center" vertical="center" wrapText="1"/>
      <protection locked="0"/>
    </xf>
    <xf numFmtId="0" fontId="70" fillId="36" borderId="51" xfId="56" applyFill="1" applyBorder="1" applyAlignment="1" applyProtection="1">
      <alignment horizontal="center" vertical="center" wrapText="1"/>
      <protection locked="0"/>
    </xf>
    <xf numFmtId="0" fontId="84" fillId="6" borderId="40" xfId="0" applyFont="1" applyFill="1" applyBorder="1" applyAlignment="1" applyProtection="1">
      <alignment horizontal="center" vertical="center"/>
      <protection/>
    </xf>
    <xf numFmtId="0" fontId="84" fillId="6" borderId="103" xfId="0" applyFont="1" applyFill="1" applyBorder="1" applyAlignment="1" applyProtection="1">
      <alignment horizontal="center" vertical="center"/>
      <protection/>
    </xf>
    <xf numFmtId="0" fontId="70" fillId="36" borderId="50" xfId="56" applyFill="1" applyBorder="1" applyAlignment="1" applyProtection="1">
      <alignment horizontal="center"/>
      <protection locked="0"/>
    </xf>
    <xf numFmtId="0" fontId="70" fillId="36" borderId="51" xfId="56" applyFill="1" applyBorder="1" applyAlignment="1" applyProtection="1">
      <alignment horizontal="center"/>
      <protection locked="0"/>
    </xf>
    <xf numFmtId="0" fontId="70" fillId="31" borderId="50" xfId="56" applyBorder="1" applyAlignment="1" applyProtection="1">
      <alignment horizontal="center"/>
      <protection locked="0"/>
    </xf>
    <xf numFmtId="0" fontId="70" fillId="31" borderId="51" xfId="56" applyBorder="1" applyAlignment="1" applyProtection="1">
      <alignment horizontal="center"/>
      <protection locked="0"/>
    </xf>
    <xf numFmtId="0" fontId="84" fillId="6" borderId="95" xfId="0" applyFont="1" applyFill="1" applyBorder="1" applyAlignment="1" applyProtection="1">
      <alignment horizontal="center" vertical="center"/>
      <protection/>
    </xf>
    <xf numFmtId="0" fontId="84" fillId="6" borderId="102" xfId="0" applyFont="1" applyFill="1" applyBorder="1" applyAlignment="1" applyProtection="1">
      <alignment horizontal="center" vertical="center"/>
      <protection/>
    </xf>
    <xf numFmtId="0" fontId="70" fillId="31" borderId="45" xfId="56" applyBorder="1" applyAlignment="1" applyProtection="1">
      <alignment horizontal="center" vertical="center" wrapText="1"/>
      <protection locked="0"/>
    </xf>
    <xf numFmtId="0" fontId="0" fillId="39" borderId="37" xfId="0" applyFill="1" applyBorder="1" applyAlignment="1" applyProtection="1">
      <alignment horizontal="left" vertical="center" wrapText="1"/>
      <protection/>
    </xf>
    <xf numFmtId="0" fontId="0" fillId="39" borderId="79" xfId="0" applyFill="1" applyBorder="1" applyAlignment="1" applyProtection="1">
      <alignment horizontal="left" vertical="center" wrapText="1"/>
      <protection/>
    </xf>
    <xf numFmtId="0" fontId="0" fillId="39" borderId="46" xfId="0" applyFill="1" applyBorder="1" applyAlignment="1" applyProtection="1">
      <alignment horizontal="left" vertical="center" wrapText="1"/>
      <protection/>
    </xf>
    <xf numFmtId="0" fontId="0" fillId="39" borderId="44" xfId="0" applyFill="1" applyBorder="1" applyAlignment="1" applyProtection="1">
      <alignment horizontal="left" vertical="center" wrapText="1"/>
      <protection/>
    </xf>
    <xf numFmtId="0" fontId="84" fillId="39" borderId="50" xfId="0" applyFont="1" applyFill="1" applyBorder="1" applyAlignment="1" applyProtection="1">
      <alignment horizontal="center" vertical="center" wrapText="1"/>
      <protection/>
    </xf>
    <xf numFmtId="0" fontId="84" fillId="39" borderId="45" xfId="0" applyFont="1" applyFill="1" applyBorder="1" applyAlignment="1" applyProtection="1">
      <alignment horizontal="center" vertical="center" wrapText="1"/>
      <protection/>
    </xf>
    <xf numFmtId="0" fontId="70" fillId="39" borderId="50" xfId="56" applyFill="1" applyBorder="1" applyAlignment="1" applyProtection="1">
      <alignment horizontal="center" vertical="center"/>
      <protection locked="0"/>
    </xf>
    <xf numFmtId="0" fontId="70" fillId="39" borderId="45" xfId="56" applyFill="1" applyBorder="1" applyAlignment="1" applyProtection="1">
      <alignment horizontal="center" vertical="center"/>
      <protection locked="0"/>
    </xf>
    <xf numFmtId="0" fontId="70" fillId="31" borderId="37" xfId="56" applyBorder="1" applyAlignment="1" applyProtection="1">
      <alignment horizontal="center" vertical="center"/>
      <protection locked="0"/>
    </xf>
    <xf numFmtId="0" fontId="70" fillId="31" borderId="46" xfId="56" applyBorder="1" applyAlignment="1" applyProtection="1">
      <alignment horizontal="center" vertical="center"/>
      <protection locked="0"/>
    </xf>
    <xf numFmtId="0" fontId="0" fillId="4" borderId="142" xfId="0" applyFill="1" applyBorder="1" applyAlignment="1" applyProtection="1">
      <alignment horizontal="center" vertical="center"/>
      <protection/>
    </xf>
    <xf numFmtId="0" fontId="0" fillId="4" borderId="145" xfId="0" applyFill="1" applyBorder="1" applyAlignment="1" applyProtection="1">
      <alignment horizontal="center" vertical="center"/>
      <protection/>
    </xf>
    <xf numFmtId="0" fontId="0" fillId="4" borderId="21" xfId="0" applyFill="1" applyBorder="1" applyAlignment="1" applyProtection="1">
      <alignment horizontal="center" vertical="center"/>
      <protection/>
    </xf>
    <xf numFmtId="0" fontId="70" fillId="36" borderId="49" xfId="56" applyFill="1" applyBorder="1" applyAlignment="1" applyProtection="1">
      <alignment horizontal="center" vertical="center"/>
      <protection locked="0"/>
    </xf>
    <xf numFmtId="0" fontId="70" fillId="36" borderId="47" xfId="56" applyFill="1" applyBorder="1" applyAlignment="1" applyProtection="1">
      <alignment horizontal="center" vertical="center"/>
      <protection locked="0"/>
    </xf>
    <xf numFmtId="0" fontId="70" fillId="36" borderId="37" xfId="56" applyFill="1" applyBorder="1" applyAlignment="1" applyProtection="1">
      <alignment horizontal="center" vertical="center"/>
      <protection locked="0"/>
    </xf>
    <xf numFmtId="0" fontId="70" fillId="36" borderId="46" xfId="56" applyFill="1" applyBorder="1" applyAlignment="1" applyProtection="1">
      <alignment horizontal="center" vertical="center"/>
      <protection locked="0"/>
    </xf>
    <xf numFmtId="0" fontId="70" fillId="31" borderId="37" xfId="56" applyFill="1" applyBorder="1" applyAlignment="1" applyProtection="1">
      <alignment horizontal="center" vertical="center"/>
      <protection locked="0"/>
    </xf>
    <xf numFmtId="0" fontId="70" fillId="31" borderId="46" xfId="56" applyFill="1" applyBorder="1" applyAlignment="1" applyProtection="1">
      <alignment horizontal="center" vertical="center"/>
      <protection locked="0"/>
    </xf>
    <xf numFmtId="0" fontId="70" fillId="31" borderId="49" xfId="56" applyBorder="1" applyAlignment="1" applyProtection="1">
      <alignment horizontal="center" vertical="center"/>
      <protection locked="0"/>
    </xf>
    <xf numFmtId="0" fontId="70" fillId="31" borderId="47" xfId="56" applyBorder="1" applyAlignment="1" applyProtection="1">
      <alignment horizontal="center" vertical="center"/>
      <protection locked="0"/>
    </xf>
    <xf numFmtId="3" fontId="70" fillId="36" borderId="37" xfId="56" applyNumberFormat="1" applyFill="1" applyBorder="1" applyAlignment="1" applyProtection="1">
      <alignment horizontal="center" vertical="center"/>
      <protection locked="0"/>
    </xf>
    <xf numFmtId="0" fontId="84" fillId="6" borderId="45" xfId="0" applyFont="1" applyFill="1" applyBorder="1" applyAlignment="1" applyProtection="1">
      <alignment horizontal="center" vertical="center" wrapText="1"/>
      <protection/>
    </xf>
    <xf numFmtId="0" fontId="0" fillId="4" borderId="37" xfId="0" applyFill="1" applyBorder="1" applyAlignment="1" applyProtection="1">
      <alignment horizontal="center" vertical="center" wrapText="1"/>
      <protection/>
    </xf>
    <xf numFmtId="0" fontId="0" fillId="4" borderId="79" xfId="0" applyFill="1" applyBorder="1" applyAlignment="1" applyProtection="1">
      <alignment horizontal="center" vertical="center" wrapText="1"/>
      <protection/>
    </xf>
    <xf numFmtId="0" fontId="0" fillId="4" borderId="46" xfId="0" applyFill="1" applyBorder="1" applyAlignment="1" applyProtection="1">
      <alignment horizontal="center" vertical="center" wrapText="1"/>
      <protection/>
    </xf>
    <xf numFmtId="0" fontId="88" fillId="31" borderId="50" xfId="56" applyFont="1" applyBorder="1" applyAlignment="1" applyProtection="1">
      <alignment horizontal="center" vertical="center"/>
      <protection locked="0"/>
    </xf>
    <xf numFmtId="0" fontId="88" fillId="31" borderId="45" xfId="56" applyFont="1" applyBorder="1" applyAlignment="1" applyProtection="1">
      <alignment horizontal="center" vertical="center"/>
      <protection locked="0"/>
    </xf>
    <xf numFmtId="10" fontId="70" fillId="36" borderId="50" xfId="56" applyNumberFormat="1" applyFill="1" applyBorder="1" applyAlignment="1" applyProtection="1">
      <alignment horizontal="center" vertical="center"/>
      <protection locked="0"/>
    </xf>
    <xf numFmtId="10" fontId="70" fillId="36" borderId="45" xfId="56" applyNumberFormat="1" applyFill="1" applyBorder="1" applyAlignment="1" applyProtection="1">
      <alignment horizontal="center" vertical="center"/>
      <protection locked="0"/>
    </xf>
    <xf numFmtId="0" fontId="0" fillId="0" borderId="44" xfId="0" applyBorder="1" applyAlignment="1" applyProtection="1">
      <alignment horizontal="center" vertical="center" wrapText="1"/>
      <protection/>
    </xf>
    <xf numFmtId="0" fontId="0" fillId="0" borderId="37" xfId="0"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37"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88" fillId="36" borderId="50" xfId="56" applyFont="1" applyFill="1" applyBorder="1" applyAlignment="1" applyProtection="1">
      <alignment horizontal="center" vertical="center"/>
      <protection locked="0"/>
    </xf>
    <xf numFmtId="0" fontId="88" fillId="36" borderId="45" xfId="56" applyFont="1" applyFill="1" applyBorder="1" applyAlignment="1" applyProtection="1">
      <alignment horizontal="center" vertical="center"/>
      <protection locked="0"/>
    </xf>
    <xf numFmtId="0" fontId="79" fillId="10" borderId="23" xfId="0" applyFont="1" applyFill="1" applyBorder="1" applyAlignment="1">
      <alignment horizontal="center" vertical="center"/>
    </xf>
    <xf numFmtId="0" fontId="19" fillId="10" borderId="22" xfId="0" applyFont="1" applyFill="1" applyBorder="1" applyAlignment="1">
      <alignment horizontal="center" vertical="top" wrapText="1"/>
    </xf>
    <xf numFmtId="0" fontId="19" fillId="10" borderId="23" xfId="0" applyFont="1" applyFill="1" applyBorder="1" applyAlignment="1">
      <alignment horizontal="center" vertical="top" wrapText="1"/>
    </xf>
    <xf numFmtId="0" fontId="89" fillId="10" borderId="23" xfId="0" applyFont="1" applyFill="1" applyBorder="1" applyAlignment="1">
      <alignment horizontal="center" vertical="top" wrapText="1"/>
    </xf>
    <xf numFmtId="0" fontId="67" fillId="10" borderId="27" xfId="53" applyFill="1" applyBorder="1" applyAlignment="1" applyProtection="1">
      <alignment horizontal="center" vertical="top" wrapText="1"/>
      <protection/>
    </xf>
    <xf numFmtId="0" fontId="67" fillId="10" borderId="28" xfId="53" applyFill="1" applyBorder="1" applyAlignment="1" applyProtection="1">
      <alignment horizontal="center" vertical="top" wrapText="1"/>
      <protection/>
    </xf>
    <xf numFmtId="0" fontId="93" fillId="33" borderId="50" xfId="0" applyFont="1" applyFill="1" applyBorder="1" applyAlignment="1">
      <alignment horizontal="center" vertical="center"/>
    </xf>
    <xf numFmtId="0" fontId="93" fillId="33" borderId="48" xfId="0" applyFont="1" applyFill="1" applyBorder="1" applyAlignment="1">
      <alignment horizontal="center" vertical="center"/>
    </xf>
    <xf numFmtId="0" fontId="93" fillId="33" borderId="45" xfId="0" applyFont="1" applyFill="1" applyBorder="1" applyAlignment="1">
      <alignment horizontal="center" vertical="center"/>
    </xf>
    <xf numFmtId="0" fontId="0" fillId="0" borderId="55"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139" xfId="0" applyBorder="1" applyAlignment="1" applyProtection="1">
      <alignment horizontal="left" vertical="center" wrapText="1"/>
      <protection/>
    </xf>
    <xf numFmtId="0" fontId="84" fillId="6" borderId="116" xfId="0" applyFont="1" applyFill="1" applyBorder="1" applyAlignment="1" applyProtection="1">
      <alignment horizontal="center" vertical="center"/>
      <protection/>
    </xf>
    <xf numFmtId="0" fontId="70" fillId="31" borderId="50" xfId="56" applyBorder="1" applyAlignment="1" applyProtection="1">
      <alignment horizontal="left" vertical="center" wrapText="1"/>
      <protection locked="0"/>
    </xf>
    <xf numFmtId="0" fontId="70" fillId="31" borderId="48" xfId="56" applyBorder="1" applyAlignment="1" applyProtection="1">
      <alignment horizontal="left" vertical="center" wrapText="1"/>
      <protection locked="0"/>
    </xf>
    <xf numFmtId="0" fontId="70" fillId="31" borderId="51" xfId="56" applyBorder="1" applyAlignment="1" applyProtection="1">
      <alignment horizontal="left" vertical="center" wrapText="1"/>
      <protection locked="0"/>
    </xf>
    <xf numFmtId="0" fontId="70" fillId="36" borderId="50" xfId="56" applyFill="1" applyBorder="1" applyAlignment="1" applyProtection="1">
      <alignment horizontal="left" vertical="center" wrapText="1"/>
      <protection locked="0"/>
    </xf>
    <xf numFmtId="0" fontId="70" fillId="36" borderId="48" xfId="56" applyFill="1" applyBorder="1" applyAlignment="1" applyProtection="1">
      <alignment horizontal="left" vertical="center" wrapText="1"/>
      <protection locked="0"/>
    </xf>
    <xf numFmtId="0" fontId="70" fillId="36" borderId="51" xfId="56"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47725"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28600"/>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Kirumba@nema.go.ke" TargetMode="External" /><Relationship Id="rId2" Type="http://schemas.openxmlformats.org/officeDocument/2006/relationships/hyperlink" Target="mailto:ps@environment.go.ke" TargetMode="External" /><Relationship Id="rId3" Type="http://schemas.openxmlformats.org/officeDocument/2006/relationships/hyperlink" Target="mailto:pwahungu@nema.go.ke" TargetMode="External" /><Relationship Id="rId4" Type="http://schemas.openxmlformats.org/officeDocument/2006/relationships/hyperlink" Target="mailto:director@kefri.org" TargetMode="External" /><Relationship Id="rId5" Type="http://schemas.openxmlformats.org/officeDocument/2006/relationships/hyperlink" Target="mailto:infor@tarda.co.ke" TargetMode="External" /><Relationship Id="rId6" Type="http://schemas.openxmlformats.org/officeDocument/2006/relationships/hyperlink" Target="http://www.nema.go.ke/" TargetMode="External" /><Relationship Id="rId7" Type="http://schemas.openxmlformats.org/officeDocument/2006/relationships/hyperlink" Target="mailto:cda@cda.go.k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gnema@nema.go.ke" TargetMode="External" /><Relationship Id="rId2" Type="http://schemas.openxmlformats.org/officeDocument/2006/relationships/hyperlink" Target="mailto:WKirumba@nema.go.ke" TargetMode="External" /><Relationship Id="rId3" Type="http://schemas.openxmlformats.org/officeDocument/2006/relationships/hyperlink" Target="mailto:infor@tarda.co.ke"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140"/>
  <sheetViews>
    <sheetView zoomScale="112" zoomScaleNormal="112" zoomScalePageLayoutView="0" workbookViewId="0" topLeftCell="A55">
      <selection activeCell="D31" sqref="D31"/>
    </sheetView>
  </sheetViews>
  <sheetFormatPr defaultColWidth="102.28125" defaultRowHeight="15"/>
  <cols>
    <col min="1" max="1" width="2.421875" style="1" customWidth="1"/>
    <col min="2" max="2" width="10.8515625" style="155" customWidth="1"/>
    <col min="3" max="3" width="14.8515625" style="155"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56"/>
      <c r="C2" s="157"/>
      <c r="D2" s="89"/>
      <c r="E2" s="90"/>
    </row>
    <row r="3" spans="2:5" ht="18" thickBot="1">
      <c r="B3" s="158"/>
      <c r="C3" s="159"/>
      <c r="D3" s="101" t="s">
        <v>236</v>
      </c>
      <c r="E3" s="92"/>
    </row>
    <row r="4" spans="2:5" ht="14.25" thickBot="1">
      <c r="B4" s="158"/>
      <c r="C4" s="159"/>
      <c r="D4" s="91"/>
      <c r="E4" s="92"/>
    </row>
    <row r="5" spans="2:5" ht="14.25" thickBot="1">
      <c r="B5" s="158"/>
      <c r="C5" s="162" t="s">
        <v>278</v>
      </c>
      <c r="D5" s="288" t="s">
        <v>814</v>
      </c>
      <c r="E5" s="92"/>
    </row>
    <row r="6" spans="2:16" s="3" customFormat="1" ht="14.25" thickBot="1">
      <c r="B6" s="160"/>
      <c r="C6" s="99"/>
      <c r="D6" s="56"/>
      <c r="E6" s="54"/>
      <c r="G6" s="2"/>
      <c r="H6" s="2"/>
      <c r="I6" s="2"/>
      <c r="J6" s="2"/>
      <c r="K6" s="2"/>
      <c r="L6" s="2"/>
      <c r="M6" s="2"/>
      <c r="N6" s="2"/>
      <c r="O6" s="2"/>
      <c r="P6" s="2"/>
    </row>
    <row r="7" spans="2:16" s="3" customFormat="1" ht="30.75" customHeight="1" thickBot="1">
      <c r="B7" s="160"/>
      <c r="C7" s="93" t="s">
        <v>198</v>
      </c>
      <c r="D7" s="15" t="s">
        <v>675</v>
      </c>
      <c r="E7" s="54"/>
      <c r="G7" s="2"/>
      <c r="H7" s="2"/>
      <c r="I7" s="2"/>
      <c r="J7" s="2"/>
      <c r="K7" s="2"/>
      <c r="L7" s="2"/>
      <c r="M7" s="2"/>
      <c r="N7" s="2"/>
      <c r="O7" s="2"/>
      <c r="P7" s="2"/>
    </row>
    <row r="8" spans="2:16" s="3" customFormat="1" ht="13.5" hidden="1">
      <c r="B8" s="158"/>
      <c r="C8" s="159"/>
      <c r="D8" s="91"/>
      <c r="E8" s="54"/>
      <c r="G8" s="2"/>
      <c r="H8" s="2"/>
      <c r="I8" s="2"/>
      <c r="J8" s="2"/>
      <c r="K8" s="2"/>
      <c r="L8" s="2"/>
      <c r="M8" s="2"/>
      <c r="N8" s="2"/>
      <c r="O8" s="2"/>
      <c r="P8" s="2"/>
    </row>
    <row r="9" spans="2:16" s="3" customFormat="1" ht="13.5" hidden="1">
      <c r="B9" s="158"/>
      <c r="C9" s="159"/>
      <c r="D9" s="91"/>
      <c r="E9" s="54"/>
      <c r="G9" s="2"/>
      <c r="H9" s="2"/>
      <c r="I9" s="2"/>
      <c r="J9" s="2"/>
      <c r="K9" s="2"/>
      <c r="L9" s="2"/>
      <c r="M9" s="2"/>
      <c r="N9" s="2"/>
      <c r="O9" s="2"/>
      <c r="P9" s="2"/>
    </row>
    <row r="10" spans="2:16" s="3" customFormat="1" ht="13.5" hidden="1">
      <c r="B10" s="158"/>
      <c r="C10" s="159"/>
      <c r="D10" s="91"/>
      <c r="E10" s="54"/>
      <c r="G10" s="2"/>
      <c r="H10" s="2"/>
      <c r="I10" s="2"/>
      <c r="J10" s="2"/>
      <c r="K10" s="2"/>
      <c r="L10" s="2"/>
      <c r="M10" s="2"/>
      <c r="N10" s="2"/>
      <c r="O10" s="2"/>
      <c r="P10" s="2"/>
    </row>
    <row r="11" spans="2:16" s="3" customFormat="1" ht="13.5" hidden="1">
      <c r="B11" s="158"/>
      <c r="C11" s="159"/>
      <c r="D11" s="91"/>
      <c r="E11" s="54"/>
      <c r="G11" s="2"/>
      <c r="H11" s="2"/>
      <c r="I11" s="2"/>
      <c r="J11" s="2"/>
      <c r="K11" s="2"/>
      <c r="L11" s="2"/>
      <c r="M11" s="2"/>
      <c r="N11" s="2"/>
      <c r="O11" s="2"/>
      <c r="P11" s="2"/>
    </row>
    <row r="12" spans="2:16" s="3" customFormat="1" ht="14.25" thickBot="1">
      <c r="B12" s="160"/>
      <c r="C12" s="99"/>
      <c r="D12" s="56"/>
      <c r="E12" s="54"/>
      <c r="G12" s="2"/>
      <c r="H12" s="2"/>
      <c r="I12" s="2"/>
      <c r="J12" s="2"/>
      <c r="K12" s="2"/>
      <c r="L12" s="2"/>
      <c r="M12" s="2"/>
      <c r="N12" s="2"/>
      <c r="O12" s="2"/>
      <c r="P12" s="2"/>
    </row>
    <row r="13" spans="2:16" s="3" customFormat="1" ht="187.5" customHeight="1" thickBot="1">
      <c r="B13" s="160"/>
      <c r="C13" s="94" t="s">
        <v>0</v>
      </c>
      <c r="D13" s="15" t="s">
        <v>1108</v>
      </c>
      <c r="E13" s="54"/>
      <c r="G13" s="2"/>
      <c r="H13" s="2"/>
      <c r="I13" s="2"/>
      <c r="J13" s="2"/>
      <c r="K13" s="2"/>
      <c r="L13" s="2"/>
      <c r="M13" s="2"/>
      <c r="N13" s="2"/>
      <c r="O13" s="2"/>
      <c r="P13" s="2"/>
    </row>
    <row r="14" spans="2:16" s="3" customFormat="1" ht="22.5" customHeight="1" thickBot="1">
      <c r="B14" s="160"/>
      <c r="C14" s="99"/>
      <c r="D14" s="56"/>
      <c r="E14" s="54"/>
      <c r="G14" s="2"/>
      <c r="H14" s="2" t="s">
        <v>1</v>
      </c>
      <c r="I14" s="2" t="s">
        <v>2</v>
      </c>
      <c r="J14" s="2"/>
      <c r="K14" s="2" t="s">
        <v>3</v>
      </c>
      <c r="L14" s="2" t="s">
        <v>4</v>
      </c>
      <c r="M14" s="2" t="s">
        <v>5</v>
      </c>
      <c r="N14" s="2" t="s">
        <v>6</v>
      </c>
      <c r="O14" s="2" t="s">
        <v>7</v>
      </c>
      <c r="P14" s="2" t="s">
        <v>8</v>
      </c>
    </row>
    <row r="15" spans="2:16" s="3" customFormat="1" ht="24.75" customHeight="1">
      <c r="B15" s="160"/>
      <c r="C15" s="95" t="s">
        <v>188</v>
      </c>
      <c r="D15" s="16" t="s">
        <v>836</v>
      </c>
      <c r="E15" s="54"/>
      <c r="G15" s="2"/>
      <c r="H15" s="4" t="s">
        <v>9</v>
      </c>
      <c r="I15" s="2" t="s">
        <v>10</v>
      </c>
      <c r="J15" s="2" t="s">
        <v>11</v>
      </c>
      <c r="K15" s="2" t="s">
        <v>12</v>
      </c>
      <c r="L15" s="2">
        <v>1</v>
      </c>
      <c r="M15" s="2">
        <v>1</v>
      </c>
      <c r="N15" s="2" t="s">
        <v>13</v>
      </c>
      <c r="O15" s="2" t="s">
        <v>14</v>
      </c>
      <c r="P15" s="2" t="s">
        <v>15</v>
      </c>
    </row>
    <row r="16" spans="2:16" s="3" customFormat="1" ht="24.75" customHeight="1">
      <c r="B16" s="680" t="s">
        <v>265</v>
      </c>
      <c r="C16" s="681"/>
      <c r="D16" s="17" t="s">
        <v>676</v>
      </c>
      <c r="E16" s="54"/>
      <c r="G16" s="2"/>
      <c r="H16" s="4" t="s">
        <v>16</v>
      </c>
      <c r="I16" s="2" t="s">
        <v>17</v>
      </c>
      <c r="J16" s="2" t="s">
        <v>18</v>
      </c>
      <c r="K16" s="2" t="s">
        <v>19</v>
      </c>
      <c r="L16" s="2">
        <v>2</v>
      </c>
      <c r="M16" s="2">
        <v>2</v>
      </c>
      <c r="N16" s="2" t="s">
        <v>20</v>
      </c>
      <c r="O16" s="2" t="s">
        <v>21</v>
      </c>
      <c r="P16" s="2" t="s">
        <v>22</v>
      </c>
    </row>
    <row r="17" spans="2:16" s="3" customFormat="1" ht="21.75" customHeight="1">
      <c r="B17" s="160"/>
      <c r="C17" s="95" t="s">
        <v>194</v>
      </c>
      <c r="D17" s="17" t="s">
        <v>677</v>
      </c>
      <c r="E17" s="54"/>
      <c r="G17" s="2"/>
      <c r="H17" s="4" t="s">
        <v>23</v>
      </c>
      <c r="I17" s="2" t="s">
        <v>24</v>
      </c>
      <c r="J17" s="2"/>
      <c r="K17" s="2" t="s">
        <v>25</v>
      </c>
      <c r="L17" s="2">
        <v>3</v>
      </c>
      <c r="M17" s="2">
        <v>3</v>
      </c>
      <c r="N17" s="2" t="s">
        <v>26</v>
      </c>
      <c r="O17" s="2" t="s">
        <v>27</v>
      </c>
      <c r="P17" s="2" t="s">
        <v>28</v>
      </c>
    </row>
    <row r="18" spans="2:16" s="3" customFormat="1" ht="18.75" customHeight="1" thickBot="1">
      <c r="B18" s="161"/>
      <c r="C18" s="94" t="s">
        <v>189</v>
      </c>
      <c r="D18" s="152" t="s">
        <v>678</v>
      </c>
      <c r="E18" s="54"/>
      <c r="G18" s="2"/>
      <c r="H18" s="4" t="s">
        <v>29</v>
      </c>
      <c r="I18" s="2"/>
      <c r="J18" s="2"/>
      <c r="K18" s="2" t="s">
        <v>30</v>
      </c>
      <c r="L18" s="2">
        <v>5</v>
      </c>
      <c r="M18" s="2">
        <v>5</v>
      </c>
      <c r="N18" s="2" t="s">
        <v>31</v>
      </c>
      <c r="O18" s="2" t="s">
        <v>32</v>
      </c>
      <c r="P18" s="2" t="s">
        <v>33</v>
      </c>
    </row>
    <row r="19" spans="2:16" s="3" customFormat="1" ht="45.75" customHeight="1" thickBot="1">
      <c r="B19" s="683" t="s">
        <v>190</v>
      </c>
      <c r="C19" s="684"/>
      <c r="D19" s="153" t="s">
        <v>679</v>
      </c>
      <c r="E19" s="54"/>
      <c r="G19" s="2"/>
      <c r="H19" s="4" t="s">
        <v>34</v>
      </c>
      <c r="I19" s="2"/>
      <c r="J19" s="2"/>
      <c r="K19" s="2" t="s">
        <v>35</v>
      </c>
      <c r="L19" s="2"/>
      <c r="M19" s="2"/>
      <c r="N19" s="2"/>
      <c r="O19" s="2" t="s">
        <v>36</v>
      </c>
      <c r="P19" s="2" t="s">
        <v>37</v>
      </c>
    </row>
    <row r="20" spans="2:14" s="3" customFormat="1" ht="13.5">
      <c r="B20" s="160"/>
      <c r="C20" s="94"/>
      <c r="D20" s="56"/>
      <c r="E20" s="92"/>
      <c r="F20" s="4"/>
      <c r="G20" s="2"/>
      <c r="H20" s="2"/>
      <c r="J20" s="2"/>
      <c r="K20" s="2"/>
      <c r="L20" s="2"/>
      <c r="M20" s="2" t="s">
        <v>38</v>
      </c>
      <c r="N20" s="2" t="s">
        <v>39</v>
      </c>
    </row>
    <row r="21" spans="2:14" s="3" customFormat="1" ht="13.5">
      <c r="B21" s="160"/>
      <c r="C21" s="162" t="s">
        <v>193</v>
      </c>
      <c r="D21" s="56"/>
      <c r="E21" s="92"/>
      <c r="F21" s="4"/>
      <c r="G21" s="2"/>
      <c r="H21" s="2"/>
      <c r="J21" s="2"/>
      <c r="K21" s="2"/>
      <c r="L21" s="2"/>
      <c r="M21" s="2" t="s">
        <v>40</v>
      </c>
      <c r="N21" s="2" t="s">
        <v>41</v>
      </c>
    </row>
    <row r="22" spans="2:16" s="3" customFormat="1" ht="14.25" thickBot="1">
      <c r="B22" s="160"/>
      <c r="C22" s="163" t="s">
        <v>196</v>
      </c>
      <c r="D22" s="56"/>
      <c r="E22" s="54"/>
      <c r="G22" s="2"/>
      <c r="H22" s="4" t="s">
        <v>42</v>
      </c>
      <c r="I22" s="2"/>
      <c r="J22" s="2"/>
      <c r="L22" s="2"/>
      <c r="M22" s="2"/>
      <c r="N22" s="2"/>
      <c r="O22" s="2" t="s">
        <v>43</v>
      </c>
      <c r="P22" s="2" t="s">
        <v>44</v>
      </c>
    </row>
    <row r="23" spans="2:16" s="3" customFormat="1" ht="24.75" customHeight="1">
      <c r="B23" s="680" t="s">
        <v>195</v>
      </c>
      <c r="C23" s="681"/>
      <c r="D23" s="678" t="s">
        <v>815</v>
      </c>
      <c r="E23" s="54"/>
      <c r="G23" s="2"/>
      <c r="H23" s="4"/>
      <c r="I23" s="2"/>
      <c r="J23" s="2"/>
      <c r="L23" s="2"/>
      <c r="M23" s="2"/>
      <c r="N23" s="2"/>
      <c r="O23" s="2"/>
      <c r="P23" s="2"/>
    </row>
    <row r="24" spans="2:16" s="3" customFormat="1" ht="4.5" customHeight="1">
      <c r="B24" s="680"/>
      <c r="C24" s="681"/>
      <c r="D24" s="679"/>
      <c r="E24" s="54"/>
      <c r="G24" s="2"/>
      <c r="H24" s="4"/>
      <c r="I24" s="2"/>
      <c r="J24" s="2"/>
      <c r="L24" s="2"/>
      <c r="M24" s="2"/>
      <c r="N24" s="2"/>
      <c r="O24" s="2"/>
      <c r="P24" s="2"/>
    </row>
    <row r="25" spans="2:15" s="3" customFormat="1" ht="27.75" customHeight="1">
      <c r="B25" s="680" t="s">
        <v>271</v>
      </c>
      <c r="C25" s="681"/>
      <c r="D25" s="18" t="s">
        <v>715</v>
      </c>
      <c r="E25" s="54"/>
      <c r="F25" s="2"/>
      <c r="G25" s="4"/>
      <c r="H25" s="2"/>
      <c r="I25" s="2"/>
      <c r="K25" s="2"/>
      <c r="L25" s="2"/>
      <c r="M25" s="2"/>
      <c r="N25" s="2" t="s">
        <v>45</v>
      </c>
      <c r="O25" s="2" t="s">
        <v>46</v>
      </c>
    </row>
    <row r="26" spans="2:15" s="3" customFormat="1" ht="21" customHeight="1">
      <c r="B26" s="680" t="s">
        <v>197</v>
      </c>
      <c r="C26" s="681"/>
      <c r="D26" s="18" t="s">
        <v>680</v>
      </c>
      <c r="E26" s="54"/>
      <c r="F26" s="2"/>
      <c r="G26" s="4"/>
      <c r="H26" s="2"/>
      <c r="I26" s="2"/>
      <c r="K26" s="2"/>
      <c r="L26" s="2"/>
      <c r="M26" s="2"/>
      <c r="N26" s="2" t="s">
        <v>47</v>
      </c>
      <c r="O26" s="2" t="s">
        <v>48</v>
      </c>
    </row>
    <row r="27" spans="2:15" s="3" customFormat="1" ht="23.25" customHeight="1">
      <c r="B27" s="680" t="s">
        <v>270</v>
      </c>
      <c r="C27" s="681"/>
      <c r="D27" s="289" t="s">
        <v>1144</v>
      </c>
      <c r="E27" s="96"/>
      <c r="F27" s="2"/>
      <c r="G27" s="4"/>
      <c r="H27" s="2"/>
      <c r="I27" s="2"/>
      <c r="J27" s="2"/>
      <c r="K27" s="2"/>
      <c r="L27" s="2"/>
      <c r="M27" s="2"/>
      <c r="N27" s="2"/>
      <c r="O27" s="2"/>
    </row>
    <row r="28" spans="2:15" s="3" customFormat="1" ht="24" customHeight="1" thickBot="1">
      <c r="B28" s="160"/>
      <c r="C28" s="95" t="s">
        <v>274</v>
      </c>
      <c r="D28" s="290" t="s">
        <v>716</v>
      </c>
      <c r="E28" s="54"/>
      <c r="F28" s="2"/>
      <c r="G28" s="4"/>
      <c r="H28" s="2"/>
      <c r="I28" s="2"/>
      <c r="J28" s="2"/>
      <c r="K28" s="2"/>
      <c r="L28" s="2"/>
      <c r="M28" s="2"/>
      <c r="N28" s="2"/>
      <c r="O28" s="2"/>
    </row>
    <row r="29" spans="2:15" s="3" customFormat="1" ht="13.5">
      <c r="B29" s="160"/>
      <c r="C29" s="99"/>
      <c r="D29" s="97"/>
      <c r="E29" s="54"/>
      <c r="F29" s="2"/>
      <c r="G29" s="4"/>
      <c r="H29" s="2"/>
      <c r="I29" s="2"/>
      <c r="J29" s="2"/>
      <c r="K29" s="2"/>
      <c r="L29" s="2"/>
      <c r="M29" s="2"/>
      <c r="N29" s="2"/>
      <c r="O29" s="2"/>
    </row>
    <row r="30" spans="2:16" s="3" customFormat="1" ht="14.25" thickBot="1">
      <c r="B30" s="160"/>
      <c r="C30" s="99"/>
      <c r="D30" s="98" t="s">
        <v>49</v>
      </c>
      <c r="E30" s="54"/>
      <c r="G30" s="2"/>
      <c r="H30" s="4" t="s">
        <v>50</v>
      </c>
      <c r="I30" s="2"/>
      <c r="J30" s="2"/>
      <c r="K30" s="2"/>
      <c r="L30" s="2"/>
      <c r="M30" s="2"/>
      <c r="N30" s="2"/>
      <c r="O30" s="2"/>
      <c r="P30" s="2"/>
    </row>
    <row r="31" spans="2:16" s="3" customFormat="1" ht="79.5" customHeight="1" thickBot="1">
      <c r="B31" s="160"/>
      <c r="C31" s="99"/>
      <c r="D31" s="19" t="s">
        <v>906</v>
      </c>
      <c r="E31" s="54"/>
      <c r="F31" s="5"/>
      <c r="G31" s="2"/>
      <c r="H31" s="4" t="s">
        <v>51</v>
      </c>
      <c r="I31" s="2"/>
      <c r="J31" s="2"/>
      <c r="K31" s="2"/>
      <c r="L31" s="2"/>
      <c r="M31" s="2"/>
      <c r="N31" s="2"/>
      <c r="O31" s="2"/>
      <c r="P31" s="2"/>
    </row>
    <row r="32" spans="2:16" s="3" customFormat="1" ht="32.25" customHeight="1" thickBot="1">
      <c r="B32" s="680" t="s">
        <v>52</v>
      </c>
      <c r="C32" s="682"/>
      <c r="D32" s="56"/>
      <c r="E32" s="54"/>
      <c r="G32" s="2"/>
      <c r="H32" s="4" t="s">
        <v>53</v>
      </c>
      <c r="I32" s="2"/>
      <c r="J32" s="2"/>
      <c r="K32" s="2"/>
      <c r="L32" s="2"/>
      <c r="M32" s="2"/>
      <c r="N32" s="2"/>
      <c r="O32" s="2"/>
      <c r="P32" s="2"/>
    </row>
    <row r="33" spans="2:16" s="3" customFormat="1" ht="17.25" customHeight="1" thickBot="1">
      <c r="B33" s="160"/>
      <c r="C33" s="99"/>
      <c r="D33" s="279" t="s">
        <v>713</v>
      </c>
      <c r="E33" s="54"/>
      <c r="G33" s="2"/>
      <c r="H33" s="4" t="s">
        <v>54</v>
      </c>
      <c r="I33" s="2"/>
      <c r="J33" s="2"/>
      <c r="K33" s="2"/>
      <c r="L33" s="2"/>
      <c r="M33" s="2"/>
      <c r="N33" s="2"/>
      <c r="O33" s="2"/>
      <c r="P33" s="2"/>
    </row>
    <row r="34" spans="2:16" s="3" customFormat="1" ht="13.5">
      <c r="B34" s="160"/>
      <c r="C34" s="99"/>
      <c r="D34" s="56"/>
      <c r="E34" s="54"/>
      <c r="F34" s="5"/>
      <c r="G34" s="2"/>
      <c r="H34" s="4" t="s">
        <v>55</v>
      </c>
      <c r="I34" s="2"/>
      <c r="J34" s="2"/>
      <c r="K34" s="2"/>
      <c r="L34" s="2"/>
      <c r="M34" s="2"/>
      <c r="N34" s="2"/>
      <c r="O34" s="2"/>
      <c r="P34" s="2"/>
    </row>
    <row r="35" spans="2:16" s="3" customFormat="1" ht="13.5">
      <c r="B35" s="160"/>
      <c r="C35" s="164" t="s">
        <v>56</v>
      </c>
      <c r="D35" s="56"/>
      <c r="E35" s="54"/>
      <c r="G35" s="2"/>
      <c r="H35" s="4" t="s">
        <v>57</v>
      </c>
      <c r="I35" s="2"/>
      <c r="J35" s="2"/>
      <c r="K35" s="2"/>
      <c r="L35" s="2"/>
      <c r="M35" s="2"/>
      <c r="N35" s="2"/>
      <c r="O35" s="2"/>
      <c r="P35" s="2"/>
    </row>
    <row r="36" spans="2:16" s="3" customFormat="1" ht="31.5" customHeight="1" thickBot="1">
      <c r="B36" s="680" t="s">
        <v>58</v>
      </c>
      <c r="C36" s="682"/>
      <c r="D36" s="56"/>
      <c r="E36" s="54"/>
      <c r="G36" s="2"/>
      <c r="H36" s="4" t="s">
        <v>59</v>
      </c>
      <c r="I36" s="2"/>
      <c r="J36" s="2"/>
      <c r="K36" s="2"/>
      <c r="L36" s="2"/>
      <c r="M36" s="2"/>
      <c r="N36" s="2"/>
      <c r="O36" s="2"/>
      <c r="P36" s="2"/>
    </row>
    <row r="37" spans="2:16" s="3" customFormat="1" ht="13.5">
      <c r="B37" s="160"/>
      <c r="C37" s="99" t="s">
        <v>60</v>
      </c>
      <c r="D37" s="20" t="s">
        <v>681</v>
      </c>
      <c r="E37" s="54"/>
      <c r="G37" s="2"/>
      <c r="H37" s="4" t="s">
        <v>61</v>
      </c>
      <c r="I37" s="2"/>
      <c r="J37" s="2"/>
      <c r="K37" s="2"/>
      <c r="L37" s="2"/>
      <c r="M37" s="2"/>
      <c r="N37" s="2"/>
      <c r="O37" s="2"/>
      <c r="P37" s="2"/>
    </row>
    <row r="38" spans="2:16" s="3" customFormat="1" ht="14.25">
      <c r="B38" s="160"/>
      <c r="C38" s="99" t="s">
        <v>62</v>
      </c>
      <c r="D38" s="278" t="s">
        <v>682</v>
      </c>
      <c r="E38" s="54"/>
      <c r="G38" s="2"/>
      <c r="H38" s="4" t="s">
        <v>63</v>
      </c>
      <c r="I38" s="2"/>
      <c r="J38" s="2"/>
      <c r="K38" s="2"/>
      <c r="L38" s="2"/>
      <c r="M38" s="2"/>
      <c r="N38" s="2"/>
      <c r="O38" s="2"/>
      <c r="P38" s="2"/>
    </row>
    <row r="39" spans="2:16" s="3" customFormat="1" ht="14.25" thickBot="1">
      <c r="B39" s="160"/>
      <c r="C39" s="99" t="s">
        <v>64</v>
      </c>
      <c r="D39" s="21" t="s">
        <v>680</v>
      </c>
      <c r="E39" s="54"/>
      <c r="G39" s="2"/>
      <c r="H39" s="4" t="s">
        <v>65</v>
      </c>
      <c r="I39" s="2"/>
      <c r="J39" s="2"/>
      <c r="K39" s="2"/>
      <c r="L39" s="2"/>
      <c r="M39" s="2"/>
      <c r="N39" s="2"/>
      <c r="O39" s="2"/>
      <c r="P39" s="2"/>
    </row>
    <row r="40" spans="2:16" s="3" customFormat="1" ht="15" customHeight="1" thickBot="1">
      <c r="B40" s="160"/>
      <c r="C40" s="95" t="s">
        <v>192</v>
      </c>
      <c r="D40" s="56" t="s">
        <v>714</v>
      </c>
      <c r="E40" s="54"/>
      <c r="G40" s="2"/>
      <c r="H40" s="4" t="s">
        <v>66</v>
      </c>
      <c r="I40" s="2"/>
      <c r="J40" s="2"/>
      <c r="K40" s="2"/>
      <c r="L40" s="2"/>
      <c r="M40" s="2"/>
      <c r="N40" s="2"/>
      <c r="O40" s="2"/>
      <c r="P40" s="2"/>
    </row>
    <row r="41" spans="2:16" s="3" customFormat="1" ht="13.5">
      <c r="B41" s="160"/>
      <c r="C41" s="99" t="s">
        <v>60</v>
      </c>
      <c r="D41" s="20" t="s">
        <v>684</v>
      </c>
      <c r="E41" s="54"/>
      <c r="G41" s="2"/>
      <c r="H41" s="4" t="s">
        <v>67</v>
      </c>
      <c r="I41" s="2"/>
      <c r="J41" s="2"/>
      <c r="K41" s="2"/>
      <c r="L41" s="2"/>
      <c r="M41" s="2"/>
      <c r="N41" s="2"/>
      <c r="O41" s="2"/>
      <c r="P41" s="2"/>
    </row>
    <row r="42" spans="2:16" s="3" customFormat="1" ht="14.25">
      <c r="B42" s="160"/>
      <c r="C42" s="99" t="s">
        <v>62</v>
      </c>
      <c r="D42" s="278" t="s">
        <v>685</v>
      </c>
      <c r="E42" s="54"/>
      <c r="G42" s="2"/>
      <c r="H42" s="4" t="s">
        <v>68</v>
      </c>
      <c r="I42" s="2"/>
      <c r="J42" s="2"/>
      <c r="K42" s="2"/>
      <c r="L42" s="2"/>
      <c r="M42" s="2"/>
      <c r="N42" s="2"/>
      <c r="O42" s="2"/>
      <c r="P42" s="2"/>
    </row>
    <row r="43" spans="2:16" s="3" customFormat="1" ht="14.25" thickBot="1">
      <c r="B43" s="160"/>
      <c r="C43" s="99" t="s">
        <v>64</v>
      </c>
      <c r="D43" s="21" t="s">
        <v>680</v>
      </c>
      <c r="E43" s="54"/>
      <c r="G43" s="2"/>
      <c r="H43" s="4" t="s">
        <v>69</v>
      </c>
      <c r="I43" s="2"/>
      <c r="J43" s="2"/>
      <c r="K43" s="2"/>
      <c r="L43" s="2"/>
      <c r="M43" s="2"/>
      <c r="N43" s="2"/>
      <c r="O43" s="2"/>
      <c r="P43" s="2"/>
    </row>
    <row r="44" spans="2:16" s="3" customFormat="1" ht="14.25" thickBot="1">
      <c r="B44" s="160"/>
      <c r="C44" s="95" t="s">
        <v>272</v>
      </c>
      <c r="D44" s="56" t="s">
        <v>686</v>
      </c>
      <c r="E44" s="54"/>
      <c r="G44" s="2"/>
      <c r="H44" s="4" t="s">
        <v>70</v>
      </c>
      <c r="I44" s="2"/>
      <c r="J44" s="2"/>
      <c r="K44" s="2"/>
      <c r="L44" s="2"/>
      <c r="M44" s="2"/>
      <c r="N44" s="2"/>
      <c r="O44" s="2"/>
      <c r="P44" s="2"/>
    </row>
    <row r="45" spans="2:16" s="3" customFormat="1" ht="13.5">
      <c r="B45" s="160"/>
      <c r="C45" s="99" t="s">
        <v>60</v>
      </c>
      <c r="D45" s="20" t="s">
        <v>687</v>
      </c>
      <c r="E45" s="54"/>
      <c r="G45" s="2"/>
      <c r="H45" s="4" t="s">
        <v>71</v>
      </c>
      <c r="I45" s="2"/>
      <c r="J45" s="2"/>
      <c r="K45" s="2"/>
      <c r="L45" s="2"/>
      <c r="M45" s="2"/>
      <c r="N45" s="2"/>
      <c r="O45" s="2"/>
      <c r="P45" s="2"/>
    </row>
    <row r="46" spans="2:16" s="3" customFormat="1" ht="14.25">
      <c r="B46" s="160"/>
      <c r="C46" s="99" t="s">
        <v>62</v>
      </c>
      <c r="D46" s="278" t="s">
        <v>717</v>
      </c>
      <c r="E46" s="54"/>
      <c r="G46" s="2"/>
      <c r="H46" s="4" t="s">
        <v>72</v>
      </c>
      <c r="I46" s="2"/>
      <c r="J46" s="2"/>
      <c r="K46" s="2"/>
      <c r="L46" s="2"/>
      <c r="M46" s="2"/>
      <c r="N46" s="2"/>
      <c r="O46" s="2"/>
      <c r="P46" s="2"/>
    </row>
    <row r="47" spans="1:8" ht="14.25" thickBot="1">
      <c r="A47" s="3"/>
      <c r="B47" s="160"/>
      <c r="C47" s="99" t="s">
        <v>64</v>
      </c>
      <c r="D47" s="21" t="s">
        <v>680</v>
      </c>
      <c r="E47" s="54"/>
      <c r="H47" s="4" t="s">
        <v>73</v>
      </c>
    </row>
    <row r="48" spans="2:8" ht="14.25" thickBot="1">
      <c r="B48" s="160"/>
      <c r="C48" s="95" t="s">
        <v>191</v>
      </c>
      <c r="D48" s="56" t="s">
        <v>688</v>
      </c>
      <c r="E48" s="54"/>
      <c r="H48" s="4" t="s">
        <v>74</v>
      </c>
    </row>
    <row r="49" spans="2:8" ht="13.5">
      <c r="B49" s="160"/>
      <c r="C49" s="99" t="s">
        <v>60</v>
      </c>
      <c r="D49" s="20" t="s">
        <v>689</v>
      </c>
      <c r="E49" s="54"/>
      <c r="H49" s="4" t="s">
        <v>75</v>
      </c>
    </row>
    <row r="50" spans="2:8" ht="14.25">
      <c r="B50" s="160"/>
      <c r="C50" s="99" t="s">
        <v>62</v>
      </c>
      <c r="D50" s="278" t="s">
        <v>690</v>
      </c>
      <c r="E50" s="54"/>
      <c r="H50" s="4" t="s">
        <v>76</v>
      </c>
    </row>
    <row r="51" spans="2:8" ht="14.25" thickBot="1">
      <c r="B51" s="160"/>
      <c r="C51" s="99" t="s">
        <v>64</v>
      </c>
      <c r="D51" s="21" t="s">
        <v>683</v>
      </c>
      <c r="E51" s="54"/>
      <c r="H51" s="4" t="s">
        <v>77</v>
      </c>
    </row>
    <row r="52" spans="2:8" ht="14.25" thickBot="1">
      <c r="B52" s="165"/>
      <c r="C52" s="166"/>
      <c r="D52" s="100"/>
      <c r="E52" s="66"/>
      <c r="H52" s="4" t="s">
        <v>85</v>
      </c>
    </row>
    <row r="53" spans="2:8" ht="14.25" thickBot="1">
      <c r="B53" s="160"/>
      <c r="C53" s="95" t="s">
        <v>191</v>
      </c>
      <c r="D53" s="56" t="s">
        <v>691</v>
      </c>
      <c r="E53" s="54"/>
      <c r="H53" s="4" t="s">
        <v>81</v>
      </c>
    </row>
    <row r="54" spans="2:8" ht="13.5">
      <c r="B54" s="160"/>
      <c r="C54" s="99" t="s">
        <v>60</v>
      </c>
      <c r="D54" s="20" t="s">
        <v>692</v>
      </c>
      <c r="E54" s="54"/>
      <c r="H54" s="4" t="s">
        <v>82</v>
      </c>
    </row>
    <row r="55" spans="2:8" ht="14.25">
      <c r="B55" s="160"/>
      <c r="C55" s="99" t="s">
        <v>62</v>
      </c>
      <c r="D55" s="278" t="s">
        <v>693</v>
      </c>
      <c r="E55" s="54"/>
      <c r="H55" s="4" t="s">
        <v>83</v>
      </c>
    </row>
    <row r="56" spans="2:8" ht="14.25" thickBot="1">
      <c r="B56" s="160"/>
      <c r="C56" s="99" t="s">
        <v>64</v>
      </c>
      <c r="D56" s="21" t="s">
        <v>683</v>
      </c>
      <c r="E56" s="54"/>
      <c r="H56" s="4" t="s">
        <v>84</v>
      </c>
    </row>
    <row r="57" spans="2:8" ht="14.25" thickBot="1">
      <c r="B57" s="165"/>
      <c r="C57" s="166"/>
      <c r="D57" s="100"/>
      <c r="E57" s="66"/>
      <c r="H57" s="4" t="s">
        <v>85</v>
      </c>
    </row>
    <row r="58" spans="2:8" ht="14.25" thickBot="1">
      <c r="B58" s="160"/>
      <c r="C58" s="95" t="s">
        <v>191</v>
      </c>
      <c r="D58" s="56" t="s">
        <v>694</v>
      </c>
      <c r="E58" s="54"/>
      <c r="H58" s="4" t="s">
        <v>100</v>
      </c>
    </row>
    <row r="59" spans="2:8" ht="13.5">
      <c r="B59" s="160"/>
      <c r="C59" s="99" t="s">
        <v>60</v>
      </c>
      <c r="D59" s="20" t="s">
        <v>807</v>
      </c>
      <c r="E59" s="54"/>
      <c r="H59" s="4" t="s">
        <v>101</v>
      </c>
    </row>
    <row r="60" spans="2:8" ht="14.25">
      <c r="B60" s="160"/>
      <c r="C60" s="99" t="s">
        <v>62</v>
      </c>
      <c r="D60" s="278" t="s">
        <v>808</v>
      </c>
      <c r="E60" s="54"/>
      <c r="H60" s="4" t="s">
        <v>102</v>
      </c>
    </row>
    <row r="61" spans="2:8" ht="14.25" thickBot="1">
      <c r="B61" s="160"/>
      <c r="C61" s="99" t="s">
        <v>64</v>
      </c>
      <c r="D61" s="21" t="s">
        <v>683</v>
      </c>
      <c r="E61" s="54"/>
      <c r="H61" s="4" t="s">
        <v>103</v>
      </c>
    </row>
    <row r="62" spans="2:8" ht="13.5">
      <c r="B62" s="160"/>
      <c r="C62" s="95"/>
      <c r="D62" s="56"/>
      <c r="E62" s="54"/>
      <c r="H62" s="4" t="s">
        <v>104</v>
      </c>
    </row>
    <row r="63" ht="13.5">
      <c r="H63" s="4" t="s">
        <v>110</v>
      </c>
    </row>
    <row r="64" ht="13.5">
      <c r="H64" s="4" t="s">
        <v>111</v>
      </c>
    </row>
    <row r="65" ht="13.5">
      <c r="H65" s="4" t="s">
        <v>112</v>
      </c>
    </row>
    <row r="66" ht="13.5">
      <c r="H66" s="4" t="s">
        <v>113</v>
      </c>
    </row>
    <row r="67" ht="13.5">
      <c r="H67" s="4" t="s">
        <v>114</v>
      </c>
    </row>
    <row r="68" ht="13.5">
      <c r="H68" s="4" t="s">
        <v>115</v>
      </c>
    </row>
    <row r="69" ht="13.5">
      <c r="H69" s="4" t="s">
        <v>116</v>
      </c>
    </row>
    <row r="70" ht="13.5">
      <c r="H70" s="4" t="s">
        <v>117</v>
      </c>
    </row>
    <row r="71" ht="13.5">
      <c r="H71" s="4" t="s">
        <v>118</v>
      </c>
    </row>
    <row r="72" ht="13.5">
      <c r="H72" s="4" t="s">
        <v>119</v>
      </c>
    </row>
    <row r="73" ht="13.5">
      <c r="H73" s="4" t="s">
        <v>120</v>
      </c>
    </row>
    <row r="74" ht="13.5">
      <c r="H74" s="4" t="s">
        <v>121</v>
      </c>
    </row>
    <row r="75" ht="13.5">
      <c r="H75" s="4" t="s">
        <v>122</v>
      </c>
    </row>
    <row r="76" ht="13.5">
      <c r="H76" s="4" t="s">
        <v>123</v>
      </c>
    </row>
    <row r="77" ht="13.5">
      <c r="H77" s="4" t="s">
        <v>124</v>
      </c>
    </row>
    <row r="78" ht="13.5">
      <c r="H78" s="4" t="s">
        <v>125</v>
      </c>
    </row>
    <row r="79" ht="13.5">
      <c r="H79" s="4" t="s">
        <v>126</v>
      </c>
    </row>
    <row r="80" ht="13.5">
      <c r="H80" s="4" t="s">
        <v>127</v>
      </c>
    </row>
    <row r="81" ht="13.5">
      <c r="H81" s="4" t="s">
        <v>128</v>
      </c>
    </row>
    <row r="82" ht="13.5">
      <c r="H82" s="4" t="s">
        <v>129</v>
      </c>
    </row>
    <row r="83" ht="13.5">
      <c r="H83" s="4" t="s">
        <v>130</v>
      </c>
    </row>
    <row r="84" ht="13.5">
      <c r="H84" s="4" t="s">
        <v>131</v>
      </c>
    </row>
    <row r="85" ht="13.5">
      <c r="H85" s="4" t="s">
        <v>132</v>
      </c>
    </row>
    <row r="86" ht="13.5">
      <c r="H86" s="4" t="s">
        <v>133</v>
      </c>
    </row>
    <row r="87" ht="13.5">
      <c r="H87" s="4" t="s">
        <v>134</v>
      </c>
    </row>
    <row r="88" ht="13.5">
      <c r="H88" s="4" t="s">
        <v>135</v>
      </c>
    </row>
    <row r="89" ht="13.5">
      <c r="H89" s="4" t="s">
        <v>136</v>
      </c>
    </row>
    <row r="90" ht="13.5">
      <c r="H90" s="4" t="s">
        <v>137</v>
      </c>
    </row>
    <row r="91" ht="13.5">
      <c r="H91" s="4" t="s">
        <v>138</v>
      </c>
    </row>
    <row r="92" ht="13.5">
      <c r="H92" s="4" t="s">
        <v>139</v>
      </c>
    </row>
    <row r="93" ht="13.5">
      <c r="H93" s="4" t="s">
        <v>140</v>
      </c>
    </row>
    <row r="94" ht="13.5">
      <c r="H94" s="4" t="s">
        <v>141</v>
      </c>
    </row>
    <row r="95" ht="13.5">
      <c r="H95" s="4" t="s">
        <v>142</v>
      </c>
    </row>
    <row r="96" ht="13.5">
      <c r="H96" s="4" t="s">
        <v>143</v>
      </c>
    </row>
    <row r="97" ht="13.5">
      <c r="H97" s="4" t="s">
        <v>144</v>
      </c>
    </row>
    <row r="98" ht="13.5">
      <c r="H98" s="4" t="s">
        <v>145</v>
      </c>
    </row>
    <row r="99" ht="13.5">
      <c r="H99" s="4" t="s">
        <v>146</v>
      </c>
    </row>
    <row r="100" ht="13.5">
      <c r="H100" s="4" t="s">
        <v>147</v>
      </c>
    </row>
    <row r="101" ht="13.5">
      <c r="H101" s="4" t="s">
        <v>148</v>
      </c>
    </row>
    <row r="102" ht="13.5">
      <c r="H102" s="4" t="s">
        <v>149</v>
      </c>
    </row>
    <row r="103" ht="13.5">
      <c r="H103" s="4" t="s">
        <v>150</v>
      </c>
    </row>
    <row r="104" ht="13.5">
      <c r="H104" s="4" t="s">
        <v>151</v>
      </c>
    </row>
    <row r="105" ht="13.5">
      <c r="H105" s="4" t="s">
        <v>152</v>
      </c>
    </row>
    <row r="106" ht="13.5">
      <c r="H106" s="4" t="s">
        <v>153</v>
      </c>
    </row>
    <row r="107" ht="13.5">
      <c r="H107" s="4" t="s">
        <v>154</v>
      </c>
    </row>
    <row r="108" ht="13.5">
      <c r="H108" s="4" t="s">
        <v>155</v>
      </c>
    </row>
    <row r="109" ht="13.5">
      <c r="H109" s="4" t="s">
        <v>156</v>
      </c>
    </row>
    <row r="110" ht="13.5">
      <c r="H110" s="4" t="s">
        <v>157</v>
      </c>
    </row>
    <row r="111" ht="13.5">
      <c r="H111" s="4" t="s">
        <v>158</v>
      </c>
    </row>
    <row r="112" ht="13.5">
      <c r="H112" s="4" t="s">
        <v>159</v>
      </c>
    </row>
    <row r="113" ht="13.5">
      <c r="H113" s="4" t="s">
        <v>160</v>
      </c>
    </row>
    <row r="114" ht="13.5">
      <c r="H114" s="4" t="s">
        <v>161</v>
      </c>
    </row>
    <row r="115" ht="13.5">
      <c r="H115" s="4" t="s">
        <v>162</v>
      </c>
    </row>
    <row r="116" ht="13.5">
      <c r="H116" s="4" t="s">
        <v>163</v>
      </c>
    </row>
    <row r="117" ht="13.5">
      <c r="H117" s="4" t="s">
        <v>164</v>
      </c>
    </row>
    <row r="118" ht="13.5">
      <c r="H118" s="4" t="s">
        <v>165</v>
      </c>
    </row>
    <row r="119" ht="13.5">
      <c r="H119" s="4" t="s">
        <v>166</v>
      </c>
    </row>
    <row r="120" ht="13.5">
      <c r="H120" s="4" t="s">
        <v>167</v>
      </c>
    </row>
    <row r="121" ht="13.5">
      <c r="H121" s="4" t="s">
        <v>168</v>
      </c>
    </row>
    <row r="122" ht="13.5">
      <c r="H122" s="4" t="s">
        <v>169</v>
      </c>
    </row>
    <row r="123" ht="13.5">
      <c r="H123" s="4" t="s">
        <v>170</v>
      </c>
    </row>
    <row r="124" ht="13.5">
      <c r="H124" s="4" t="s">
        <v>171</v>
      </c>
    </row>
    <row r="125" ht="13.5">
      <c r="H125" s="4" t="s">
        <v>172</v>
      </c>
    </row>
    <row r="126" ht="13.5">
      <c r="H126" s="4" t="s">
        <v>173</v>
      </c>
    </row>
    <row r="127" ht="13.5">
      <c r="H127" s="4" t="s">
        <v>174</v>
      </c>
    </row>
    <row r="128" ht="13.5">
      <c r="H128" s="4" t="s">
        <v>175</v>
      </c>
    </row>
    <row r="129" ht="13.5">
      <c r="H129" s="4" t="s">
        <v>176</v>
      </c>
    </row>
    <row r="130" ht="13.5">
      <c r="H130" s="4" t="s">
        <v>177</v>
      </c>
    </row>
    <row r="131" ht="13.5">
      <c r="H131" s="4" t="s">
        <v>178</v>
      </c>
    </row>
    <row r="132" ht="13.5">
      <c r="H132" s="4" t="s">
        <v>179</v>
      </c>
    </row>
    <row r="133" ht="13.5">
      <c r="H133" s="4" t="s">
        <v>180</v>
      </c>
    </row>
    <row r="134" ht="13.5">
      <c r="H134" s="4" t="s">
        <v>181</v>
      </c>
    </row>
    <row r="135" ht="13.5">
      <c r="H135" s="4" t="s">
        <v>182</v>
      </c>
    </row>
    <row r="136" ht="13.5">
      <c r="H136" s="4" t="s">
        <v>183</v>
      </c>
    </row>
    <row r="137" ht="13.5">
      <c r="H137" s="4" t="s">
        <v>184</v>
      </c>
    </row>
    <row r="138" ht="13.5">
      <c r="H138" s="4" t="s">
        <v>185</v>
      </c>
    </row>
    <row r="139" ht="13.5">
      <c r="H139" s="4" t="s">
        <v>186</v>
      </c>
    </row>
    <row r="140" ht="13.5">
      <c r="H140" s="4" t="s">
        <v>187</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497">
      <formula1>$P$15:$P$26</formula1>
    </dataValidation>
    <dataValidation type="list" allowBlank="1" showInputMessage="1" showErrorMessage="1" sqref="IV65495">
      <formula1>$K$15:$K$19</formula1>
    </dataValidation>
    <dataValidation type="list" allowBlank="1" showInputMessage="1" showErrorMessage="1" sqref="D65496">
      <formula1>$O$15:$O$26</formula1>
    </dataValidation>
    <dataValidation type="list" allowBlank="1" showInputMessage="1" showErrorMessage="1" sqref="IV65488 D65488">
      <formula1>$I$15:$I$17</formula1>
    </dataValidation>
    <dataValidation type="list" allowBlank="1" showInputMessage="1" showErrorMessage="1" sqref="IV65489:IV65493 D65489:D65493">
      <formula1>$H$15:$H$140</formula1>
    </dataValidation>
  </dataValidations>
  <hyperlinks>
    <hyperlink ref="D38" r:id="rId1" display="WKirumba@nema.go.ke"/>
    <hyperlink ref="D42" r:id="rId2" display="ps@environment.go.ke"/>
    <hyperlink ref="D46" r:id="rId3" display="pwahungu@nema.go.ke"/>
    <hyperlink ref="D50" r:id="rId4" display="director@kefri.org"/>
    <hyperlink ref="D55" r:id="rId5" display="infor@tarda.co.ke"/>
    <hyperlink ref="D33" r:id="rId6" display="www.nema.go.ke"/>
    <hyperlink ref="D60" r:id="rId7" display="cda@cda.go.ke"/>
  </hyperlinks>
  <printOptions/>
  <pageMargins left="0.7" right="0.7" top="0.75" bottom="0.75" header="0.3" footer="0.3"/>
  <pageSetup horizontalDpi="600" verticalDpi="600" orientation="landscape" r:id="rId9"/>
  <drawing r:id="rId8"/>
</worksheet>
</file>

<file path=xl/worksheets/sheet2.xml><?xml version="1.0" encoding="utf-8"?>
<worksheet xmlns="http://schemas.openxmlformats.org/spreadsheetml/2006/main" xmlns:r="http://schemas.openxmlformats.org/officeDocument/2006/relationships">
  <dimension ref="B2:O76"/>
  <sheetViews>
    <sheetView zoomScalePageLayoutView="0" workbookViewId="0" topLeftCell="D27">
      <selection activeCell="D27" sqref="D27"/>
    </sheetView>
  </sheetViews>
  <sheetFormatPr defaultColWidth="8.8515625" defaultRowHeight="15"/>
  <cols>
    <col min="1" max="1" width="1.421875" style="23" customWidth="1"/>
    <col min="2" max="2" width="1.421875" style="22" customWidth="1"/>
    <col min="3" max="3" width="10.28125" style="22" customWidth="1"/>
    <col min="4" max="4" width="21.00390625" style="22" customWidth="1"/>
    <col min="5" max="5" width="33.28125" style="23" customWidth="1"/>
    <col min="6" max="6" width="22.7109375" style="418" customWidth="1"/>
    <col min="7" max="7" width="13.421875" style="23" customWidth="1"/>
    <col min="8" max="8" width="1.1484375" style="23" customWidth="1"/>
    <col min="9" max="9" width="1.421875" style="23" customWidth="1"/>
    <col min="10" max="10" width="8.8515625" style="23" customWidth="1"/>
    <col min="11" max="13" width="18.140625" style="23" customWidth="1"/>
    <col min="14" max="14" width="18.28125" style="23" customWidth="1"/>
    <col min="15" max="15" width="9.28125" style="23" customWidth="1"/>
    <col min="16" max="16384" width="8.8515625" style="23" customWidth="1"/>
  </cols>
  <sheetData>
    <row r="1" ht="14.25" thickBot="1"/>
    <row r="2" spans="2:8" ht="14.25" thickBot="1">
      <c r="B2" s="78"/>
      <c r="C2" s="79"/>
      <c r="D2" s="79"/>
      <c r="E2" s="80"/>
      <c r="F2" s="419"/>
      <c r="G2" s="80"/>
      <c r="H2" s="81"/>
    </row>
    <row r="3" spans="2:8" ht="20.25" thickBot="1">
      <c r="B3" s="82"/>
      <c r="C3" s="709" t="s">
        <v>1145</v>
      </c>
      <c r="D3" s="710"/>
      <c r="E3" s="710"/>
      <c r="F3" s="710"/>
      <c r="G3" s="711"/>
      <c r="H3" s="83"/>
    </row>
    <row r="4" spans="2:8" ht="13.5">
      <c r="B4" s="715"/>
      <c r="C4" s="716"/>
      <c r="D4" s="716"/>
      <c r="E4" s="716"/>
      <c r="F4" s="716"/>
      <c r="G4" s="85"/>
      <c r="H4" s="83"/>
    </row>
    <row r="5" spans="2:8" ht="13.5">
      <c r="B5" s="84"/>
      <c r="C5" s="689"/>
      <c r="D5" s="689"/>
      <c r="E5" s="689"/>
      <c r="F5" s="689"/>
      <c r="G5" s="85"/>
      <c r="H5" s="83"/>
    </row>
    <row r="6" spans="2:8" ht="13.5">
      <c r="B6" s="84"/>
      <c r="C6" s="55"/>
      <c r="D6" s="60"/>
      <c r="E6" s="56"/>
      <c r="F6" s="420"/>
      <c r="G6" s="85"/>
      <c r="H6" s="83"/>
    </row>
    <row r="7" spans="2:8" ht="13.5">
      <c r="B7" s="84"/>
      <c r="C7" s="687" t="s">
        <v>228</v>
      </c>
      <c r="D7" s="687"/>
      <c r="E7" s="57"/>
      <c r="F7" s="420"/>
      <c r="G7" s="85"/>
      <c r="H7" s="83"/>
    </row>
    <row r="8" spans="2:8" ht="27.75" customHeight="1" thickBot="1">
      <c r="B8" s="84"/>
      <c r="C8" s="695" t="s">
        <v>242</v>
      </c>
      <c r="D8" s="695"/>
      <c r="E8" s="695"/>
      <c r="F8" s="695"/>
      <c r="G8" s="85"/>
      <c r="H8" s="83"/>
    </row>
    <row r="9" spans="2:11" ht="49.5" customHeight="1" thickBot="1">
      <c r="B9" s="84"/>
      <c r="C9" s="713" t="s">
        <v>719</v>
      </c>
      <c r="D9" s="713"/>
      <c r="E9" s="697">
        <v>2909751</v>
      </c>
      <c r="F9" s="698"/>
      <c r="G9" s="85"/>
      <c r="H9" s="83"/>
      <c r="K9" s="24"/>
    </row>
    <row r="10" spans="2:8" ht="99.75" customHeight="1" thickBot="1">
      <c r="B10" s="84"/>
      <c r="C10" s="687" t="s">
        <v>229</v>
      </c>
      <c r="D10" s="687"/>
      <c r="E10" s="701"/>
      <c r="F10" s="702"/>
      <c r="G10" s="85"/>
      <c r="H10" s="83"/>
    </row>
    <row r="11" spans="2:8" ht="14.25" thickBot="1">
      <c r="B11" s="84"/>
      <c r="C11" s="60"/>
      <c r="D11" s="60"/>
      <c r="E11" s="85"/>
      <c r="F11" s="420"/>
      <c r="G11" s="85"/>
      <c r="H11" s="83"/>
    </row>
    <row r="12" spans="2:8" ht="18.75" customHeight="1" thickBot="1">
      <c r="B12" s="84"/>
      <c r="C12" s="687" t="s">
        <v>314</v>
      </c>
      <c r="D12" s="687"/>
      <c r="E12" s="697">
        <v>0</v>
      </c>
      <c r="F12" s="698"/>
      <c r="G12" s="85"/>
      <c r="H12" s="83"/>
    </row>
    <row r="13" spans="2:8" ht="15" customHeight="1">
      <c r="B13" s="84"/>
      <c r="C13" s="696" t="s">
        <v>313</v>
      </c>
      <c r="D13" s="696"/>
      <c r="E13" s="696"/>
      <c r="F13" s="696"/>
      <c r="G13" s="85"/>
      <c r="H13" s="83"/>
    </row>
    <row r="14" spans="2:8" ht="15" customHeight="1">
      <c r="B14" s="84"/>
      <c r="C14" s="196"/>
      <c r="D14" s="196"/>
      <c r="E14" s="196"/>
      <c r="F14" s="421"/>
      <c r="G14" s="85"/>
      <c r="H14" s="83"/>
    </row>
    <row r="15" spans="2:15" ht="14.25" thickBot="1">
      <c r="B15" s="84"/>
      <c r="C15" s="687" t="s">
        <v>202</v>
      </c>
      <c r="D15" s="687"/>
      <c r="E15" s="85"/>
      <c r="F15" s="420"/>
      <c r="G15" s="85"/>
      <c r="H15" s="83"/>
      <c r="J15" s="24"/>
      <c r="K15" s="24"/>
      <c r="L15" s="24"/>
      <c r="M15" s="24"/>
      <c r="N15" s="24"/>
      <c r="O15" s="24"/>
    </row>
    <row r="16" spans="2:15" ht="41.25" customHeight="1" thickBot="1">
      <c r="B16" s="84"/>
      <c r="C16" s="687" t="s">
        <v>288</v>
      </c>
      <c r="D16" s="687"/>
      <c r="E16" s="169" t="s">
        <v>203</v>
      </c>
      <c r="F16" s="422" t="s">
        <v>204</v>
      </c>
      <c r="G16" s="85"/>
      <c r="H16" s="83"/>
      <c r="J16" s="24"/>
      <c r="K16" s="25"/>
      <c r="L16" s="25"/>
      <c r="M16" s="25"/>
      <c r="N16" s="25"/>
      <c r="O16" s="24"/>
    </row>
    <row r="17" spans="2:15" ht="33.75" customHeight="1">
      <c r="B17" s="84"/>
      <c r="C17" s="60"/>
      <c r="D17" s="60"/>
      <c r="E17" s="703" t="s">
        <v>816</v>
      </c>
      <c r="F17" s="704"/>
      <c r="G17" s="85"/>
      <c r="H17" s="83"/>
      <c r="J17" s="24"/>
      <c r="K17" s="26"/>
      <c r="L17" s="26"/>
      <c r="M17" s="26"/>
      <c r="N17" s="26"/>
      <c r="O17" s="24"/>
    </row>
    <row r="18" spans="2:15" ht="42">
      <c r="B18" s="84"/>
      <c r="C18" s="60"/>
      <c r="D18" s="60"/>
      <c r="E18" s="27" t="s">
        <v>817</v>
      </c>
      <c r="F18" s="609">
        <v>109970</v>
      </c>
      <c r="G18" s="85"/>
      <c r="H18" s="83"/>
      <c r="J18" s="24"/>
      <c r="K18" s="26"/>
      <c r="L18" s="26"/>
      <c r="M18" s="26"/>
      <c r="N18" s="26"/>
      <c r="O18" s="24"/>
    </row>
    <row r="19" spans="2:15" ht="27.75">
      <c r="B19" s="84"/>
      <c r="C19" s="60"/>
      <c r="D19" s="60"/>
      <c r="E19" s="27" t="s">
        <v>818</v>
      </c>
      <c r="F19" s="423">
        <v>116768.67</v>
      </c>
      <c r="G19" s="85"/>
      <c r="H19" s="83"/>
      <c r="J19" s="24"/>
      <c r="K19" s="26"/>
      <c r="L19" s="26"/>
      <c r="M19" s="26"/>
      <c r="N19" s="26"/>
      <c r="O19" s="24"/>
    </row>
    <row r="20" spans="2:15" ht="42">
      <c r="B20" s="84"/>
      <c r="C20" s="60"/>
      <c r="D20" s="60"/>
      <c r="E20" s="27" t="s">
        <v>819</v>
      </c>
      <c r="F20" s="423">
        <v>99268.54</v>
      </c>
      <c r="G20" s="85"/>
      <c r="H20" s="83"/>
      <c r="J20" s="24"/>
      <c r="K20" s="26"/>
      <c r="L20" s="26"/>
      <c r="M20" s="26"/>
      <c r="N20" s="26"/>
      <c r="O20" s="24"/>
    </row>
    <row r="21" spans="2:15" ht="55.5">
      <c r="B21" s="84"/>
      <c r="C21" s="60"/>
      <c r="D21" s="60"/>
      <c r="E21" s="27" t="s">
        <v>820</v>
      </c>
      <c r="F21" s="423">
        <v>69623</v>
      </c>
      <c r="G21" s="85"/>
      <c r="H21" s="83"/>
      <c r="J21" s="24"/>
      <c r="K21" s="26"/>
      <c r="L21" s="26"/>
      <c r="M21" s="26"/>
      <c r="N21" s="26"/>
      <c r="O21" s="24"/>
    </row>
    <row r="22" spans="2:15" ht="69.75">
      <c r="B22" s="84"/>
      <c r="C22" s="60"/>
      <c r="D22" s="60"/>
      <c r="E22" s="27" t="s">
        <v>821</v>
      </c>
      <c r="F22" s="423">
        <v>95445</v>
      </c>
      <c r="G22" s="85"/>
      <c r="H22" s="83"/>
      <c r="J22" s="24"/>
      <c r="K22" s="26"/>
      <c r="L22" s="26"/>
      <c r="M22" s="26"/>
      <c r="N22" s="26"/>
      <c r="O22" s="24"/>
    </row>
    <row r="23" spans="2:15" ht="55.5">
      <c r="B23" s="84"/>
      <c r="C23" s="60"/>
      <c r="D23" s="60"/>
      <c r="E23" s="27" t="s">
        <v>822</v>
      </c>
      <c r="F23" s="423">
        <v>96633.41</v>
      </c>
      <c r="G23" s="85"/>
      <c r="H23" s="83"/>
      <c r="J23" s="24"/>
      <c r="K23" s="26"/>
      <c r="L23" s="26"/>
      <c r="M23" s="26"/>
      <c r="N23" s="26"/>
      <c r="O23" s="24"/>
    </row>
    <row r="24" spans="2:15" ht="34.5" customHeight="1">
      <c r="B24" s="84"/>
      <c r="C24" s="60"/>
      <c r="D24" s="60"/>
      <c r="E24" s="699" t="s">
        <v>824</v>
      </c>
      <c r="F24" s="700"/>
      <c r="G24" s="85"/>
      <c r="H24" s="83"/>
      <c r="J24" s="24"/>
      <c r="K24" s="26"/>
      <c r="L24" s="26"/>
      <c r="M24" s="26"/>
      <c r="N24" s="26"/>
      <c r="O24" s="24"/>
    </row>
    <row r="25" spans="2:15" ht="62.25" customHeight="1">
      <c r="B25" s="84"/>
      <c r="C25" s="60"/>
      <c r="D25" s="60"/>
      <c r="E25" s="27" t="s">
        <v>823</v>
      </c>
      <c r="F25" s="423">
        <v>1120358.01</v>
      </c>
      <c r="G25" s="85"/>
      <c r="H25" s="83"/>
      <c r="J25" s="24"/>
      <c r="K25" s="26"/>
      <c r="L25" s="26"/>
      <c r="M25" s="26"/>
      <c r="N25" s="26"/>
      <c r="O25" s="24"/>
    </row>
    <row r="26" spans="2:15" ht="34.5" customHeight="1">
      <c r="B26" s="84"/>
      <c r="C26" s="60"/>
      <c r="D26" s="60"/>
      <c r="E26" s="699" t="s">
        <v>825</v>
      </c>
      <c r="F26" s="714"/>
      <c r="G26" s="85"/>
      <c r="H26" s="83"/>
      <c r="J26" s="24"/>
      <c r="K26" s="26"/>
      <c r="L26" s="26"/>
      <c r="M26" s="26"/>
      <c r="N26" s="26"/>
      <c r="O26" s="24"/>
    </row>
    <row r="27" spans="2:15" ht="42">
      <c r="B27" s="84"/>
      <c r="C27" s="60"/>
      <c r="D27" s="60"/>
      <c r="E27" s="27" t="s">
        <v>826</v>
      </c>
      <c r="F27" s="423">
        <v>272463.01</v>
      </c>
      <c r="G27" s="85"/>
      <c r="H27" s="83"/>
      <c r="J27" s="24"/>
      <c r="K27" s="26"/>
      <c r="L27" s="26"/>
      <c r="M27" s="26"/>
      <c r="N27" s="26"/>
      <c r="O27" s="24"/>
    </row>
    <row r="28" spans="2:15" ht="33" customHeight="1">
      <c r="B28" s="84"/>
      <c r="C28" s="60" t="s">
        <v>933</v>
      </c>
      <c r="D28" s="60"/>
      <c r="E28" s="699" t="s">
        <v>827</v>
      </c>
      <c r="F28" s="700"/>
      <c r="G28" s="85"/>
      <c r="H28" s="83"/>
      <c r="J28" s="24"/>
      <c r="K28" s="26"/>
      <c r="L28" s="26"/>
      <c r="M28" s="26"/>
      <c r="N28" s="26"/>
      <c r="O28" s="24"/>
    </row>
    <row r="29" spans="2:15" ht="51.75" customHeight="1">
      <c r="B29" s="84"/>
      <c r="C29" s="60"/>
      <c r="D29" s="60"/>
      <c r="E29" s="27" t="s">
        <v>828</v>
      </c>
      <c r="F29" s="423">
        <v>361998.65</v>
      </c>
      <c r="G29" s="85"/>
      <c r="H29" s="83"/>
      <c r="J29" s="24"/>
      <c r="K29" s="26"/>
      <c r="L29" s="26"/>
      <c r="M29" s="26"/>
      <c r="N29" s="26"/>
      <c r="O29" s="24"/>
    </row>
    <row r="30" spans="2:15" ht="46.5" customHeight="1">
      <c r="B30" s="84"/>
      <c r="C30" s="60"/>
      <c r="D30" s="60"/>
      <c r="E30" s="690" t="s">
        <v>829</v>
      </c>
      <c r="F30" s="691"/>
      <c r="G30" s="85"/>
      <c r="H30" s="83"/>
      <c r="J30" s="24"/>
      <c r="K30" s="26"/>
      <c r="L30" s="26"/>
      <c r="M30" s="26"/>
      <c r="N30" s="26"/>
      <c r="O30" s="24"/>
    </row>
    <row r="31" spans="2:15" ht="55.5">
      <c r="B31" s="84"/>
      <c r="C31" s="60"/>
      <c r="D31" s="60"/>
      <c r="E31" s="27" t="s">
        <v>830</v>
      </c>
      <c r="F31" s="423">
        <v>0</v>
      </c>
      <c r="G31" s="85"/>
      <c r="H31" s="83"/>
      <c r="J31" s="24"/>
      <c r="K31" s="26"/>
      <c r="L31" s="26"/>
      <c r="M31" s="26"/>
      <c r="N31" s="26"/>
      <c r="O31" s="24"/>
    </row>
    <row r="32" spans="2:15" ht="27.75">
      <c r="B32" s="84"/>
      <c r="C32" s="60"/>
      <c r="D32" s="60"/>
      <c r="E32" s="27" t="s">
        <v>831</v>
      </c>
      <c r="F32" s="423">
        <v>6250</v>
      </c>
      <c r="G32" s="85"/>
      <c r="H32" s="83"/>
      <c r="J32" s="24"/>
      <c r="K32" s="26"/>
      <c r="L32" s="26"/>
      <c r="M32" s="26"/>
      <c r="N32" s="26"/>
      <c r="O32" s="24"/>
    </row>
    <row r="33" spans="2:15" ht="42">
      <c r="B33" s="84"/>
      <c r="C33" s="60"/>
      <c r="D33" s="60"/>
      <c r="E33" s="27" t="s">
        <v>832</v>
      </c>
      <c r="F33" s="423">
        <v>4065</v>
      </c>
      <c r="G33" s="85"/>
      <c r="H33" s="83"/>
      <c r="J33" s="24"/>
      <c r="K33" s="26"/>
      <c r="L33" s="26"/>
      <c r="M33" s="26"/>
      <c r="N33" s="26"/>
      <c r="O33" s="24"/>
    </row>
    <row r="34" spans="2:15" ht="42">
      <c r="B34" s="84"/>
      <c r="C34" s="60"/>
      <c r="D34" s="60"/>
      <c r="E34" s="27" t="s">
        <v>833</v>
      </c>
      <c r="F34" s="423">
        <v>0</v>
      </c>
      <c r="G34" s="85"/>
      <c r="H34" s="83"/>
      <c r="J34" s="24"/>
      <c r="K34" s="26"/>
      <c r="L34" s="26"/>
      <c r="M34" s="26"/>
      <c r="N34" s="26"/>
      <c r="O34" s="24"/>
    </row>
    <row r="35" spans="2:15" ht="13.5">
      <c r="B35" s="84"/>
      <c r="C35" s="60"/>
      <c r="D35" s="60"/>
      <c r="E35" s="434" t="s">
        <v>720</v>
      </c>
      <c r="F35" s="435">
        <v>313311</v>
      </c>
      <c r="G35" s="85"/>
      <c r="H35" s="83"/>
      <c r="J35" s="24"/>
      <c r="K35" s="26"/>
      <c r="L35" s="26"/>
      <c r="M35" s="26"/>
      <c r="N35" s="26"/>
      <c r="O35" s="24"/>
    </row>
    <row r="36" spans="2:15" ht="13.5">
      <c r="B36" s="84"/>
      <c r="C36" s="60"/>
      <c r="D36" s="60"/>
      <c r="E36" s="610" t="s">
        <v>985</v>
      </c>
      <c r="F36" s="435">
        <v>243597.45</v>
      </c>
      <c r="G36" s="85"/>
      <c r="H36" s="83"/>
      <c r="J36" s="24"/>
      <c r="K36" s="26"/>
      <c r="L36" s="26"/>
      <c r="M36" s="26"/>
      <c r="N36" s="26"/>
      <c r="O36" s="24"/>
    </row>
    <row r="37" spans="2:15" ht="15" thickBot="1">
      <c r="B37" s="84"/>
      <c r="C37" s="60"/>
      <c r="D37" s="60"/>
      <c r="E37" s="611" t="s">
        <v>986</v>
      </c>
      <c r="F37" s="612">
        <v>2909751.74</v>
      </c>
      <c r="G37" s="456"/>
      <c r="H37" s="83"/>
      <c r="J37" s="24"/>
      <c r="K37" s="26"/>
      <c r="L37" s="26"/>
      <c r="M37" s="26"/>
      <c r="N37" s="26"/>
      <c r="O37" s="24"/>
    </row>
    <row r="38" spans="2:15" ht="13.5">
      <c r="B38" s="84"/>
      <c r="C38" s="60"/>
      <c r="D38" s="60"/>
      <c r="E38" s="85"/>
      <c r="F38" s="420"/>
      <c r="G38" s="85"/>
      <c r="H38" s="83"/>
      <c r="J38" s="24"/>
      <c r="K38" s="24"/>
      <c r="L38" s="24"/>
      <c r="M38" s="24"/>
      <c r="N38" s="24"/>
      <c r="O38" s="24"/>
    </row>
    <row r="39" spans="2:15" ht="34.5" customHeight="1" thickBot="1">
      <c r="B39" s="84"/>
      <c r="C39" s="687" t="s">
        <v>286</v>
      </c>
      <c r="D39" s="687"/>
      <c r="E39" s="85"/>
      <c r="F39" s="420"/>
      <c r="G39" s="85"/>
      <c r="H39" s="83"/>
      <c r="J39" s="24"/>
      <c r="K39" s="24"/>
      <c r="L39" s="24"/>
      <c r="M39" s="24"/>
      <c r="N39" s="24"/>
      <c r="O39" s="24"/>
    </row>
    <row r="40" spans="2:8" ht="49.5" customHeight="1" thickBot="1">
      <c r="B40" s="84"/>
      <c r="C40" s="687" t="s">
        <v>289</v>
      </c>
      <c r="D40" s="687"/>
      <c r="E40" s="287" t="s">
        <v>203</v>
      </c>
      <c r="F40" s="424" t="s">
        <v>205</v>
      </c>
      <c r="G40" s="114" t="s">
        <v>243</v>
      </c>
      <c r="H40" s="83"/>
    </row>
    <row r="41" spans="2:8" ht="42">
      <c r="B41" s="84"/>
      <c r="C41" s="60"/>
      <c r="D41" s="60"/>
      <c r="E41" s="291" t="s">
        <v>735</v>
      </c>
      <c r="F41" s="425">
        <v>188794.11</v>
      </c>
      <c r="G41" s="292">
        <v>43435</v>
      </c>
      <c r="H41" s="83"/>
    </row>
    <row r="42" spans="2:8" ht="27.75">
      <c r="B42" s="84"/>
      <c r="C42" s="60"/>
      <c r="D42" s="60"/>
      <c r="E42" s="291" t="s">
        <v>736</v>
      </c>
      <c r="F42" s="426">
        <v>275533.83</v>
      </c>
      <c r="G42" s="293">
        <v>43435</v>
      </c>
      <c r="H42" s="83"/>
    </row>
    <row r="43" spans="2:8" ht="42">
      <c r="B43" s="84"/>
      <c r="C43" s="60"/>
      <c r="D43" s="60"/>
      <c r="E43" s="291" t="s">
        <v>737</v>
      </c>
      <c r="F43" s="426">
        <v>364210.64</v>
      </c>
      <c r="G43" s="293">
        <v>43435</v>
      </c>
      <c r="H43" s="83"/>
    </row>
    <row r="44" spans="2:8" ht="55.5">
      <c r="B44" s="84"/>
      <c r="C44" s="60"/>
      <c r="D44" s="60"/>
      <c r="E44" s="291" t="s">
        <v>738</v>
      </c>
      <c r="F44" s="426">
        <v>142351.98</v>
      </c>
      <c r="G44" s="293">
        <v>43435</v>
      </c>
      <c r="H44" s="83"/>
    </row>
    <row r="45" spans="2:8" ht="55.5">
      <c r="B45" s="84"/>
      <c r="C45" s="60"/>
      <c r="D45" s="60"/>
      <c r="E45" s="291" t="s">
        <v>834</v>
      </c>
      <c r="F45" s="426">
        <v>358085.27</v>
      </c>
      <c r="G45" s="293">
        <v>43435</v>
      </c>
      <c r="H45" s="83"/>
    </row>
    <row r="46" spans="2:8" ht="55.5">
      <c r="B46" s="84"/>
      <c r="C46" s="60"/>
      <c r="D46" s="60"/>
      <c r="E46" s="291" t="s">
        <v>739</v>
      </c>
      <c r="F46" s="426">
        <v>178920.1</v>
      </c>
      <c r="G46" s="293">
        <v>43435</v>
      </c>
      <c r="H46" s="83"/>
    </row>
    <row r="47" spans="2:8" ht="42">
      <c r="B47" s="84"/>
      <c r="C47" s="60"/>
      <c r="D47" s="60"/>
      <c r="E47" s="27" t="s">
        <v>740</v>
      </c>
      <c r="F47" s="426">
        <v>2157005.9</v>
      </c>
      <c r="G47" s="293">
        <v>43435</v>
      </c>
      <c r="H47" s="83"/>
    </row>
    <row r="48" spans="2:8" ht="42">
      <c r="B48" s="84"/>
      <c r="C48" s="60"/>
      <c r="D48" s="60"/>
      <c r="E48" s="27" t="s">
        <v>742</v>
      </c>
      <c r="F48" s="426">
        <v>618012.74</v>
      </c>
      <c r="G48" s="293">
        <v>43435</v>
      </c>
      <c r="H48" s="83"/>
    </row>
    <row r="49" spans="2:8" ht="42">
      <c r="B49" s="84"/>
      <c r="C49" s="60"/>
      <c r="D49" s="60"/>
      <c r="E49" s="27" t="s">
        <v>741</v>
      </c>
      <c r="F49" s="426">
        <v>700001</v>
      </c>
      <c r="G49" s="293">
        <v>43435</v>
      </c>
      <c r="H49" s="83"/>
    </row>
    <row r="50" spans="2:8" ht="55.5">
      <c r="B50" s="84"/>
      <c r="C50" s="60"/>
      <c r="D50" s="60"/>
      <c r="E50" s="291" t="s">
        <v>743</v>
      </c>
      <c r="F50" s="427">
        <v>32467.35</v>
      </c>
      <c r="G50" s="294">
        <v>43435</v>
      </c>
      <c r="H50" s="83"/>
    </row>
    <row r="51" spans="2:8" ht="27.75">
      <c r="B51" s="84"/>
      <c r="C51" s="60"/>
      <c r="D51" s="60"/>
      <c r="E51" s="291" t="s">
        <v>744</v>
      </c>
      <c r="F51" s="427">
        <v>106644.8</v>
      </c>
      <c r="G51" s="294">
        <v>43435</v>
      </c>
      <c r="H51" s="83"/>
    </row>
    <row r="52" spans="2:8" ht="42">
      <c r="B52" s="84"/>
      <c r="C52" s="60"/>
      <c r="D52" s="60"/>
      <c r="E52" s="291" t="s">
        <v>745</v>
      </c>
      <c r="F52" s="427">
        <v>125260.17</v>
      </c>
      <c r="G52" s="294">
        <v>43435</v>
      </c>
      <c r="H52" s="83"/>
    </row>
    <row r="53" spans="2:8" ht="42">
      <c r="B53" s="84"/>
      <c r="C53" s="60"/>
      <c r="D53" s="60"/>
      <c r="E53" s="291" t="s">
        <v>835</v>
      </c>
      <c r="F53" s="427">
        <v>13490</v>
      </c>
      <c r="G53" s="294">
        <v>43435</v>
      </c>
      <c r="H53" s="83"/>
    </row>
    <row r="54" spans="2:8" ht="13.5">
      <c r="B54" s="84"/>
      <c r="C54" s="60"/>
      <c r="D54" s="60"/>
      <c r="E54" s="291" t="s">
        <v>778</v>
      </c>
      <c r="F54" s="614">
        <v>267771.13</v>
      </c>
      <c r="G54" s="613">
        <v>43435</v>
      </c>
      <c r="H54" s="83"/>
    </row>
    <row r="55" spans="2:8" ht="14.25" thickBot="1">
      <c r="B55" s="84"/>
      <c r="C55" s="60"/>
      <c r="D55" s="60"/>
      <c r="E55" s="291" t="s">
        <v>1064</v>
      </c>
      <c r="F55" s="455">
        <v>368402.26</v>
      </c>
      <c r="G55" s="294">
        <v>43435</v>
      </c>
      <c r="H55" s="83"/>
    </row>
    <row r="56" spans="2:8" ht="14.25" thickBot="1">
      <c r="B56" s="84"/>
      <c r="C56" s="60"/>
      <c r="D56" s="60"/>
      <c r="E56" s="168" t="s">
        <v>275</v>
      </c>
      <c r="F56" s="428">
        <f>SUM(F41:F55)</f>
        <v>5896951.279999999</v>
      </c>
      <c r="G56" s="167"/>
      <c r="H56" s="83"/>
    </row>
    <row r="57" spans="2:8" ht="13.5">
      <c r="B57" s="84"/>
      <c r="C57" s="60"/>
      <c r="D57" s="60"/>
      <c r="E57" s="85"/>
      <c r="F57" s="420"/>
      <c r="G57" s="85"/>
      <c r="H57" s="83"/>
    </row>
    <row r="58" spans="2:8" ht="34.5" customHeight="1" thickBot="1">
      <c r="B58" s="84"/>
      <c r="C58" s="687" t="s">
        <v>290</v>
      </c>
      <c r="D58" s="687"/>
      <c r="E58" s="687"/>
      <c r="F58" s="687"/>
      <c r="G58" s="188"/>
      <c r="H58" s="83"/>
    </row>
    <row r="59" spans="2:8" ht="63.75" customHeight="1" thickBot="1">
      <c r="B59" s="84"/>
      <c r="C59" s="687" t="s">
        <v>199</v>
      </c>
      <c r="D59" s="687"/>
      <c r="E59" s="717" t="s">
        <v>718</v>
      </c>
      <c r="F59" s="718"/>
      <c r="G59" s="85"/>
      <c r="H59" s="83"/>
    </row>
    <row r="60" spans="2:8" ht="14.25" thickBot="1">
      <c r="B60" s="84"/>
      <c r="C60" s="712"/>
      <c r="D60" s="712"/>
      <c r="E60" s="712"/>
      <c r="F60" s="712"/>
      <c r="G60" s="85"/>
      <c r="H60" s="83"/>
    </row>
    <row r="61" spans="2:8" ht="59.25" customHeight="1" thickBot="1">
      <c r="B61" s="84"/>
      <c r="C61" s="687" t="s">
        <v>200</v>
      </c>
      <c r="D61" s="687"/>
      <c r="E61" s="685">
        <v>0</v>
      </c>
      <c r="F61" s="686"/>
      <c r="G61" s="85"/>
      <c r="H61" s="83"/>
    </row>
    <row r="62" spans="2:8" ht="99.75" customHeight="1" thickBot="1">
      <c r="B62" s="84"/>
      <c r="C62" s="687" t="s">
        <v>201</v>
      </c>
      <c r="D62" s="687"/>
      <c r="E62" s="705" t="s">
        <v>718</v>
      </c>
      <c r="F62" s="706"/>
      <c r="G62" s="85"/>
      <c r="H62" s="83"/>
    </row>
    <row r="63" spans="2:8" ht="13.5">
      <c r="B63" s="84"/>
      <c r="C63" s="60"/>
      <c r="D63" s="60"/>
      <c r="E63" s="85"/>
      <c r="F63" s="420"/>
      <c r="G63" s="85"/>
      <c r="H63" s="83"/>
    </row>
    <row r="64" spans="2:8" ht="14.25" thickBot="1">
      <c r="B64" s="86"/>
      <c r="C64" s="692"/>
      <c r="D64" s="692"/>
      <c r="E64" s="87"/>
      <c r="F64" s="429"/>
      <c r="G64" s="65"/>
      <c r="H64" s="88"/>
    </row>
    <row r="65" spans="2:7" s="29" customFormat="1" ht="64.5" customHeight="1">
      <c r="B65" s="28"/>
      <c r="C65" s="693"/>
      <c r="D65" s="693"/>
      <c r="E65" s="688"/>
      <c r="F65" s="688"/>
      <c r="G65" s="14"/>
    </row>
    <row r="66" spans="2:7" ht="59.25" customHeight="1">
      <c r="B66" s="28"/>
      <c r="C66" s="30"/>
      <c r="D66" s="30"/>
      <c r="E66" s="26"/>
      <c r="F66" s="430"/>
      <c r="G66" s="14"/>
    </row>
    <row r="67" spans="2:7" ht="49.5" customHeight="1">
      <c r="B67" s="28"/>
      <c r="C67" s="694"/>
      <c r="D67" s="694"/>
      <c r="E67" s="708"/>
      <c r="F67" s="708"/>
      <c r="G67" s="14"/>
    </row>
    <row r="68" spans="2:7" ht="99.75" customHeight="1">
      <c r="B68" s="28"/>
      <c r="C68" s="694"/>
      <c r="D68" s="694"/>
      <c r="E68" s="707"/>
      <c r="F68" s="707"/>
      <c r="G68" s="14"/>
    </row>
    <row r="69" spans="2:7" ht="13.5">
      <c r="B69" s="28"/>
      <c r="C69" s="28"/>
      <c r="D69" s="28"/>
      <c r="E69" s="14"/>
      <c r="F69" s="431"/>
      <c r="G69" s="14"/>
    </row>
    <row r="70" spans="2:7" ht="13.5">
      <c r="B70" s="28"/>
      <c r="C70" s="693"/>
      <c r="D70" s="693"/>
      <c r="E70" s="14"/>
      <c r="F70" s="431"/>
      <c r="G70" s="14"/>
    </row>
    <row r="71" spans="2:7" ht="49.5" customHeight="1">
      <c r="B71" s="28"/>
      <c r="C71" s="693"/>
      <c r="D71" s="693"/>
      <c r="E71" s="707"/>
      <c r="F71" s="707"/>
      <c r="G71" s="14"/>
    </row>
    <row r="72" spans="2:7" ht="99.75" customHeight="1">
      <c r="B72" s="28"/>
      <c r="C72" s="694"/>
      <c r="D72" s="694"/>
      <c r="E72" s="707"/>
      <c r="F72" s="707"/>
      <c r="G72" s="14"/>
    </row>
    <row r="73" spans="2:7" ht="13.5">
      <c r="B73" s="28"/>
      <c r="C73" s="31"/>
      <c r="D73" s="28"/>
      <c r="E73" s="32"/>
      <c r="F73" s="431"/>
      <c r="G73" s="14"/>
    </row>
    <row r="74" spans="2:7" ht="13.5">
      <c r="B74" s="28"/>
      <c r="C74" s="31"/>
      <c r="D74" s="31"/>
      <c r="E74" s="32"/>
      <c r="F74" s="432"/>
      <c r="G74" s="13"/>
    </row>
    <row r="75" spans="5:6" ht="13.5">
      <c r="E75" s="33"/>
      <c r="F75" s="433"/>
    </row>
    <row r="76" spans="5:6" ht="13.5">
      <c r="E76" s="33"/>
      <c r="F76" s="433"/>
    </row>
  </sheetData>
  <sheetProtection/>
  <mergeCells count="41">
    <mergeCell ref="C15:D15"/>
    <mergeCell ref="C70:D70"/>
    <mergeCell ref="C3:G3"/>
    <mergeCell ref="C60:F60"/>
    <mergeCell ref="C9:D9"/>
    <mergeCell ref="C10:D10"/>
    <mergeCell ref="C39:D39"/>
    <mergeCell ref="E26:F26"/>
    <mergeCell ref="B4:F4"/>
    <mergeCell ref="E59:F59"/>
    <mergeCell ref="C7:D7"/>
    <mergeCell ref="C59:D59"/>
    <mergeCell ref="E24:F24"/>
    <mergeCell ref="E62:F62"/>
    <mergeCell ref="C72:D72"/>
    <mergeCell ref="E71:F71"/>
    <mergeCell ref="E72:F72"/>
    <mergeCell ref="E68:F68"/>
    <mergeCell ref="E67:F67"/>
    <mergeCell ref="C67:D67"/>
    <mergeCell ref="C71:D71"/>
    <mergeCell ref="C68:D68"/>
    <mergeCell ref="C8:F8"/>
    <mergeCell ref="C13:F13"/>
    <mergeCell ref="E12:F12"/>
    <mergeCell ref="E28:F28"/>
    <mergeCell ref="C40:D40"/>
    <mergeCell ref="C12:D12"/>
    <mergeCell ref="E9:F9"/>
    <mergeCell ref="E10:F10"/>
    <mergeCell ref="C62:D62"/>
    <mergeCell ref="E61:F61"/>
    <mergeCell ref="C58:F58"/>
    <mergeCell ref="E65:F65"/>
    <mergeCell ref="C5:F5"/>
    <mergeCell ref="C16:D16"/>
    <mergeCell ref="E30:F30"/>
    <mergeCell ref="C64:D64"/>
    <mergeCell ref="C65:D65"/>
    <mergeCell ref="C61:D61"/>
    <mergeCell ref="E17:F17"/>
  </mergeCells>
  <dataValidations count="2">
    <dataValidation type="whole" allowBlank="1" showInputMessage="1" showErrorMessage="1" sqref="E67 E61 E9">
      <formula1>-999999999</formula1>
      <formula2>999999999</formula2>
    </dataValidation>
    <dataValidation type="list" allowBlank="1" showInputMessage="1" showErrorMessage="1" sqref="E71">
      <formula1>$K$77:$K$78</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447"/>
  <sheetViews>
    <sheetView zoomScale="85" zoomScaleNormal="85" zoomScalePageLayoutView="0" workbookViewId="0" topLeftCell="A5">
      <selection activeCell="G6" sqref="G6"/>
    </sheetView>
  </sheetViews>
  <sheetFormatPr defaultColWidth="8.8515625" defaultRowHeight="15"/>
  <cols>
    <col min="1" max="1" width="1.28515625" style="0" customWidth="1"/>
    <col min="2" max="2" width="1.8515625" style="0" customWidth="1"/>
    <col min="3" max="3" width="24.00390625" style="0" customWidth="1"/>
    <col min="4" max="4" width="23.421875" style="0" customWidth="1"/>
    <col min="5" max="5" width="21.5742187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 thickBot="1">
      <c r="B2" s="102"/>
      <c r="C2" s="103"/>
      <c r="D2" s="103"/>
      <c r="E2" s="103"/>
      <c r="F2" s="103"/>
      <c r="G2" s="103"/>
      <c r="H2" s="103"/>
      <c r="I2" s="104"/>
    </row>
    <row r="3" spans="2:9" ht="20.25" thickBot="1">
      <c r="B3" s="105"/>
      <c r="C3" s="709" t="s">
        <v>206</v>
      </c>
      <c r="D3" s="710"/>
      <c r="E3" s="710"/>
      <c r="F3" s="710"/>
      <c r="G3" s="710"/>
      <c r="H3" s="711"/>
      <c r="I3" s="67"/>
    </row>
    <row r="4" spans="2:9" ht="14.25">
      <c r="B4" s="796"/>
      <c r="C4" s="797"/>
      <c r="D4" s="797"/>
      <c r="E4" s="797"/>
      <c r="F4" s="797"/>
      <c r="G4" s="797"/>
      <c r="H4" s="797"/>
      <c r="I4" s="67"/>
    </row>
    <row r="5" spans="2:9" ht="15.75" thickBot="1">
      <c r="B5" s="68"/>
      <c r="C5" s="798" t="s">
        <v>297</v>
      </c>
      <c r="D5" s="798"/>
      <c r="E5" s="798"/>
      <c r="F5" s="798"/>
      <c r="G5" s="798"/>
      <c r="H5" s="798"/>
      <c r="I5" s="67"/>
    </row>
    <row r="6" spans="2:9" ht="15" thickBot="1">
      <c r="B6" s="68"/>
      <c r="C6" s="799" t="s">
        <v>312</v>
      </c>
      <c r="D6" s="799"/>
      <c r="E6" s="799"/>
      <c r="F6" s="800"/>
      <c r="G6" s="189">
        <v>32</v>
      </c>
      <c r="H6" s="69"/>
      <c r="I6" s="67"/>
    </row>
    <row r="7" spans="2:9" ht="14.25">
      <c r="B7" s="68"/>
      <c r="C7" s="69"/>
      <c r="D7" s="70"/>
      <c r="E7" s="69"/>
      <c r="F7" s="69"/>
      <c r="G7" s="69"/>
      <c r="H7" s="69"/>
      <c r="I7" s="67"/>
    </row>
    <row r="8" spans="2:9" ht="14.25">
      <c r="B8" s="68"/>
      <c r="C8" s="71" t="s">
        <v>221</v>
      </c>
      <c r="D8" s="71"/>
      <c r="E8" s="71"/>
      <c r="F8" s="71"/>
      <c r="G8" s="71"/>
      <c r="H8" s="71"/>
      <c r="I8" s="67"/>
    </row>
    <row r="9" spans="2:9" ht="15" customHeight="1">
      <c r="B9" s="68"/>
      <c r="C9" s="810" t="s">
        <v>222</v>
      </c>
      <c r="D9" s="810"/>
      <c r="E9" s="810"/>
      <c r="F9" s="71"/>
      <c r="G9" s="71"/>
      <c r="H9" s="71"/>
      <c r="I9" s="67"/>
    </row>
    <row r="10" spans="2:9" s="417" customFormat="1" ht="15" thickBot="1">
      <c r="B10" s="68"/>
      <c r="C10" s="811" t="s">
        <v>991</v>
      </c>
      <c r="D10" s="811"/>
      <c r="E10" s="811"/>
      <c r="F10" s="811"/>
      <c r="G10" s="811"/>
      <c r="H10" s="811"/>
      <c r="I10" s="67"/>
    </row>
    <row r="11" spans="2:9" s="469" customFormat="1" ht="27.75">
      <c r="B11" s="467"/>
      <c r="C11" s="37" t="s">
        <v>224</v>
      </c>
      <c r="D11" s="38" t="s">
        <v>223</v>
      </c>
      <c r="E11" s="179" t="s">
        <v>280</v>
      </c>
      <c r="F11" s="179" t="s">
        <v>987</v>
      </c>
      <c r="G11" s="179" t="s">
        <v>284</v>
      </c>
      <c r="H11" s="39" t="s">
        <v>283</v>
      </c>
      <c r="I11" s="468"/>
    </row>
    <row r="12" spans="2:9" s="472" customFormat="1" ht="52.5" customHeight="1">
      <c r="B12" s="470"/>
      <c r="C12" s="463" t="s">
        <v>1109</v>
      </c>
      <c r="D12" s="464" t="s">
        <v>988</v>
      </c>
      <c r="E12" s="530">
        <v>70640</v>
      </c>
      <c r="F12" s="465" t="s">
        <v>989</v>
      </c>
      <c r="G12" s="465" t="s">
        <v>990</v>
      </c>
      <c r="H12" s="466" t="s">
        <v>840</v>
      </c>
      <c r="I12" s="471"/>
    </row>
    <row r="13" spans="2:9" s="472" customFormat="1" ht="55.5" customHeight="1" thickBot="1">
      <c r="B13" s="470"/>
      <c r="C13" s="461" t="s">
        <v>1110</v>
      </c>
      <c r="D13" s="473" t="s">
        <v>1065</v>
      </c>
      <c r="E13" s="474">
        <v>5155.2</v>
      </c>
      <c r="F13" s="475" t="s">
        <v>1066</v>
      </c>
      <c r="G13" s="475" t="s">
        <v>1067</v>
      </c>
      <c r="H13" s="476" t="s">
        <v>840</v>
      </c>
      <c r="I13" s="471"/>
    </row>
    <row r="14" spans="2:9" s="472" customFormat="1" ht="75" customHeight="1">
      <c r="B14" s="470"/>
      <c r="C14" s="462" t="s">
        <v>1111</v>
      </c>
      <c r="D14" s="477" t="s">
        <v>1068</v>
      </c>
      <c r="E14" s="478">
        <v>7728</v>
      </c>
      <c r="F14" s="479" t="s">
        <v>1069</v>
      </c>
      <c r="G14" s="480">
        <v>42470</v>
      </c>
      <c r="H14" s="481" t="s">
        <v>840</v>
      </c>
      <c r="I14" s="471"/>
    </row>
    <row r="15" spans="2:9" s="472" customFormat="1" ht="109.5" customHeight="1">
      <c r="B15" s="470"/>
      <c r="C15" s="462" t="s">
        <v>1112</v>
      </c>
      <c r="D15" s="477" t="s">
        <v>1003</v>
      </c>
      <c r="E15" s="478">
        <v>3980</v>
      </c>
      <c r="F15" s="479" t="s">
        <v>1070</v>
      </c>
      <c r="G15" s="480">
        <v>42470</v>
      </c>
      <c r="H15" s="481" t="s">
        <v>840</v>
      </c>
      <c r="I15" s="471"/>
    </row>
    <row r="16" spans="2:9" s="472" customFormat="1" ht="75" customHeight="1">
      <c r="B16" s="470"/>
      <c r="C16" s="462" t="s">
        <v>1113</v>
      </c>
      <c r="D16" s="477" t="s">
        <v>1071</v>
      </c>
      <c r="E16" s="478">
        <v>7950</v>
      </c>
      <c r="F16" s="479" t="s">
        <v>1069</v>
      </c>
      <c r="G16" s="479" t="s">
        <v>1072</v>
      </c>
      <c r="H16" s="481" t="s">
        <v>840</v>
      </c>
      <c r="I16" s="471"/>
    </row>
    <row r="17" spans="2:9" s="472" customFormat="1" ht="28.5" thickBot="1">
      <c r="B17" s="470"/>
      <c r="C17" s="462" t="s">
        <v>1114</v>
      </c>
      <c r="D17" s="477" t="s">
        <v>1115</v>
      </c>
      <c r="E17" s="478">
        <v>3326.18</v>
      </c>
      <c r="F17" s="479" t="s">
        <v>1073</v>
      </c>
      <c r="G17" s="479" t="s">
        <v>1074</v>
      </c>
      <c r="H17" s="481" t="s">
        <v>840</v>
      </c>
      <c r="I17" s="471"/>
    </row>
    <row r="18" spans="2:9" s="417" customFormat="1" ht="14.25">
      <c r="B18" s="68"/>
      <c r="C18" s="801" t="s">
        <v>992</v>
      </c>
      <c r="D18" s="802"/>
      <c r="E18" s="802"/>
      <c r="F18" s="802"/>
      <c r="G18" s="802"/>
      <c r="H18" s="803"/>
      <c r="I18" s="67"/>
    </row>
    <row r="19" spans="2:9" ht="27.75">
      <c r="B19" s="68"/>
      <c r="C19" s="324" t="s">
        <v>722</v>
      </c>
      <c r="D19" s="325" t="s">
        <v>723</v>
      </c>
      <c r="E19" s="326">
        <v>10823</v>
      </c>
      <c r="F19" s="526" t="s">
        <v>724</v>
      </c>
      <c r="G19" s="327">
        <v>10823</v>
      </c>
      <c r="H19" s="328" t="s">
        <v>725</v>
      </c>
      <c r="I19" s="67"/>
    </row>
    <row r="20" spans="2:9" ht="27" customHeight="1">
      <c r="B20" s="68"/>
      <c r="C20" s="324" t="s">
        <v>726</v>
      </c>
      <c r="D20" s="325" t="s">
        <v>727</v>
      </c>
      <c r="E20" s="326">
        <v>10300</v>
      </c>
      <c r="F20" s="329">
        <v>42437</v>
      </c>
      <c r="G20" s="327">
        <v>10300</v>
      </c>
      <c r="H20" s="328" t="s">
        <v>725</v>
      </c>
      <c r="I20" s="67"/>
    </row>
    <row r="21" spans="2:9" ht="36.75" customHeight="1">
      <c r="B21" s="68"/>
      <c r="C21" s="330" t="s">
        <v>726</v>
      </c>
      <c r="D21" s="331" t="s">
        <v>728</v>
      </c>
      <c r="E21" s="332">
        <v>7700</v>
      </c>
      <c r="F21" s="333">
        <v>42468</v>
      </c>
      <c r="G21" s="334">
        <v>7700</v>
      </c>
      <c r="H21" s="335" t="s">
        <v>725</v>
      </c>
      <c r="I21" s="67"/>
    </row>
    <row r="22" spans="2:9" ht="29.25" customHeight="1" thickBot="1">
      <c r="B22" s="68"/>
      <c r="C22" s="336" t="s">
        <v>726</v>
      </c>
      <c r="D22" s="337" t="s">
        <v>729</v>
      </c>
      <c r="E22" s="338">
        <v>3160</v>
      </c>
      <c r="F22" s="339" t="s">
        <v>730</v>
      </c>
      <c r="G22" s="531">
        <v>3160</v>
      </c>
      <c r="H22" s="340" t="s">
        <v>725</v>
      </c>
      <c r="I22" s="67"/>
    </row>
    <row r="23" spans="2:9" ht="42" thickBot="1">
      <c r="B23" s="68"/>
      <c r="C23" s="336" t="s">
        <v>731</v>
      </c>
      <c r="D23" s="337" t="s">
        <v>732</v>
      </c>
      <c r="E23" s="338">
        <v>3000</v>
      </c>
      <c r="F23" s="341" t="s">
        <v>733</v>
      </c>
      <c r="G23" s="531">
        <v>3000</v>
      </c>
      <c r="H23" s="340" t="s">
        <v>725</v>
      </c>
      <c r="I23" s="67"/>
    </row>
    <row r="24" spans="2:9" ht="15" thickBot="1">
      <c r="B24" s="68"/>
      <c r="C24" s="801" t="s">
        <v>762</v>
      </c>
      <c r="D24" s="802"/>
      <c r="E24" s="802"/>
      <c r="F24" s="802"/>
      <c r="G24" s="802"/>
      <c r="H24" s="803"/>
      <c r="I24" s="67"/>
    </row>
    <row r="25" spans="2:9" ht="31.5" customHeight="1">
      <c r="B25" s="68"/>
      <c r="C25" s="37" t="s">
        <v>224</v>
      </c>
      <c r="D25" s="38" t="s">
        <v>223</v>
      </c>
      <c r="E25" s="179" t="s">
        <v>280</v>
      </c>
      <c r="F25" s="179" t="s">
        <v>987</v>
      </c>
      <c r="G25" s="179" t="s">
        <v>284</v>
      </c>
      <c r="H25" s="39" t="s">
        <v>283</v>
      </c>
      <c r="I25" s="67"/>
    </row>
    <row r="26" spans="2:9" ht="63" customHeight="1">
      <c r="B26" s="68"/>
      <c r="C26" s="295" t="s">
        <v>1116</v>
      </c>
      <c r="D26" s="296" t="s">
        <v>759</v>
      </c>
      <c r="E26" s="297">
        <v>4163.78</v>
      </c>
      <c r="F26" s="298" t="s">
        <v>760</v>
      </c>
      <c r="G26" s="297">
        <f>E26-H26</f>
        <v>0</v>
      </c>
      <c r="H26" s="299">
        <v>4163.78</v>
      </c>
      <c r="I26" s="67"/>
    </row>
    <row r="27" spans="2:9" ht="57.75" customHeight="1">
      <c r="B27" s="68"/>
      <c r="C27" s="295" t="s">
        <v>1117</v>
      </c>
      <c r="D27" s="296" t="s">
        <v>763</v>
      </c>
      <c r="E27" s="300">
        <v>61189.96</v>
      </c>
      <c r="F27" s="298" t="s">
        <v>760</v>
      </c>
      <c r="G27" s="297">
        <f aca="true" t="shared" si="0" ref="G27:G33">E27-H27</f>
        <v>0</v>
      </c>
      <c r="H27" s="301">
        <v>61189.96</v>
      </c>
      <c r="I27" s="67"/>
    </row>
    <row r="28" spans="2:9" ht="50.25" customHeight="1">
      <c r="B28" s="68"/>
      <c r="C28" s="295" t="s">
        <v>1118</v>
      </c>
      <c r="D28" s="296" t="s">
        <v>764</v>
      </c>
      <c r="E28" s="300">
        <v>65145</v>
      </c>
      <c r="F28" s="298" t="s">
        <v>760</v>
      </c>
      <c r="G28" s="297">
        <f t="shared" si="0"/>
        <v>0</v>
      </c>
      <c r="H28" s="301">
        <v>65145</v>
      </c>
      <c r="I28" s="67"/>
    </row>
    <row r="29" spans="2:9" ht="78" customHeight="1">
      <c r="B29" s="68"/>
      <c r="C29" s="295" t="s">
        <v>1119</v>
      </c>
      <c r="D29" s="296" t="s">
        <v>765</v>
      </c>
      <c r="E29" s="300">
        <v>90827.83</v>
      </c>
      <c r="F29" s="298" t="s">
        <v>760</v>
      </c>
      <c r="G29" s="297">
        <f t="shared" si="0"/>
        <v>0</v>
      </c>
      <c r="H29" s="301">
        <v>90827.83</v>
      </c>
      <c r="I29" s="67"/>
    </row>
    <row r="30" spans="2:9" ht="82.5" customHeight="1">
      <c r="B30" s="68"/>
      <c r="C30" s="295" t="s">
        <v>1120</v>
      </c>
      <c r="D30" s="296" t="s">
        <v>768</v>
      </c>
      <c r="E30" s="300">
        <v>8746.4</v>
      </c>
      <c r="F30" s="298" t="s">
        <v>769</v>
      </c>
      <c r="G30" s="297">
        <f t="shared" si="0"/>
        <v>0</v>
      </c>
      <c r="H30" s="301">
        <v>8746.4</v>
      </c>
      <c r="I30" s="67"/>
    </row>
    <row r="31" spans="2:9" ht="93" customHeight="1">
      <c r="B31" s="68"/>
      <c r="C31" s="295" t="s">
        <v>770</v>
      </c>
      <c r="D31" s="296" t="s">
        <v>771</v>
      </c>
      <c r="E31" s="300">
        <v>38000</v>
      </c>
      <c r="F31" s="298" t="s">
        <v>772</v>
      </c>
      <c r="G31" s="297">
        <f>E31-H31</f>
        <v>26600</v>
      </c>
      <c r="H31" s="301">
        <v>11400</v>
      </c>
      <c r="I31" s="67"/>
    </row>
    <row r="32" spans="2:9" ht="49.5" customHeight="1">
      <c r="B32" s="68"/>
      <c r="C32" s="295" t="s">
        <v>773</v>
      </c>
      <c r="D32" s="296" t="s">
        <v>766</v>
      </c>
      <c r="E32" s="297">
        <v>48832.75</v>
      </c>
      <c r="F32" s="298" t="s">
        <v>767</v>
      </c>
      <c r="G32" s="297">
        <v>48832.75</v>
      </c>
      <c r="H32" s="302" t="s">
        <v>761</v>
      </c>
      <c r="I32" s="67"/>
    </row>
    <row r="33" spans="2:9" ht="126.75" customHeight="1">
      <c r="B33" s="68"/>
      <c r="C33" s="295" t="s">
        <v>774</v>
      </c>
      <c r="D33" s="296" t="s">
        <v>768</v>
      </c>
      <c r="E33" s="300">
        <v>7150</v>
      </c>
      <c r="F33" s="298" t="s">
        <v>772</v>
      </c>
      <c r="G33" s="297">
        <f t="shared" si="0"/>
        <v>0</v>
      </c>
      <c r="H33" s="301">
        <v>7150</v>
      </c>
      <c r="I33" s="67"/>
    </row>
    <row r="34" spans="2:9" s="529" customFormat="1" ht="15.75" customHeight="1">
      <c r="B34" s="68"/>
      <c r="C34" s="532"/>
      <c r="D34" s="615"/>
      <c r="E34" s="616"/>
      <c r="F34" s="615"/>
      <c r="G34" s="617"/>
      <c r="H34" s="618"/>
      <c r="I34" s="67"/>
    </row>
    <row r="35" spans="2:9" ht="15" thickBot="1">
      <c r="B35" s="68"/>
      <c r="C35" s="804" t="s">
        <v>837</v>
      </c>
      <c r="D35" s="805"/>
      <c r="E35" s="805"/>
      <c r="F35" s="805"/>
      <c r="G35" s="805"/>
      <c r="H35" s="806"/>
      <c r="I35" s="67"/>
    </row>
    <row r="36" spans="2:9" ht="27.75">
      <c r="B36" s="68"/>
      <c r="C36" s="37" t="s">
        <v>224</v>
      </c>
      <c r="D36" s="38" t="s">
        <v>223</v>
      </c>
      <c r="E36" s="179" t="s">
        <v>280</v>
      </c>
      <c r="F36" s="179" t="s">
        <v>987</v>
      </c>
      <c r="G36" s="179" t="s">
        <v>284</v>
      </c>
      <c r="H36" s="39" t="s">
        <v>283</v>
      </c>
      <c r="I36" s="67"/>
    </row>
    <row r="37" spans="2:9" ht="21" customHeight="1">
      <c r="B37" s="68"/>
      <c r="C37" s="303" t="s">
        <v>726</v>
      </c>
      <c r="D37" s="304" t="s">
        <v>776</v>
      </c>
      <c r="E37" s="525">
        <v>135537.75</v>
      </c>
      <c r="F37" s="305">
        <v>42979</v>
      </c>
      <c r="G37" s="525">
        <v>120270.39</v>
      </c>
      <c r="H37" s="306">
        <v>220.71</v>
      </c>
      <c r="I37" s="67"/>
    </row>
    <row r="38" spans="2:9" ht="21" customHeight="1">
      <c r="B38" s="68"/>
      <c r="C38" s="303" t="s">
        <v>726</v>
      </c>
      <c r="D38" s="304" t="s">
        <v>777</v>
      </c>
      <c r="E38" s="525">
        <v>125324.38</v>
      </c>
      <c r="F38" s="305">
        <v>42979</v>
      </c>
      <c r="G38" s="525">
        <v>117440.95</v>
      </c>
      <c r="H38" s="306">
        <v>248.71</v>
      </c>
      <c r="I38" s="67"/>
    </row>
    <row r="39" spans="2:9" ht="19.5" customHeight="1">
      <c r="B39" s="68"/>
      <c r="C39" s="303" t="s">
        <v>726</v>
      </c>
      <c r="D39" s="533" t="s">
        <v>1158</v>
      </c>
      <c r="E39" s="528">
        <v>139614.1</v>
      </c>
      <c r="F39" s="305">
        <v>42979</v>
      </c>
      <c r="G39" s="528">
        <v>0</v>
      </c>
      <c r="H39" s="306">
        <v>139614.1</v>
      </c>
      <c r="I39" s="67"/>
    </row>
    <row r="40" spans="2:9" ht="15" thickBot="1">
      <c r="B40" s="68"/>
      <c r="C40" s="769" t="s">
        <v>838</v>
      </c>
      <c r="D40" s="770"/>
      <c r="E40" s="770"/>
      <c r="F40" s="770"/>
      <c r="G40" s="770"/>
      <c r="H40" s="771"/>
      <c r="I40" s="67"/>
    </row>
    <row r="41" spans="2:9" ht="28.5" thickTop="1">
      <c r="B41" s="68"/>
      <c r="C41" s="374" t="s">
        <v>224</v>
      </c>
      <c r="D41" s="375" t="s">
        <v>223</v>
      </c>
      <c r="E41" s="376" t="s">
        <v>280</v>
      </c>
      <c r="F41" s="376" t="s">
        <v>987</v>
      </c>
      <c r="G41" s="376" t="s">
        <v>284</v>
      </c>
      <c r="H41" s="377" t="s">
        <v>283</v>
      </c>
      <c r="I41" s="67"/>
    </row>
    <row r="42" spans="2:9" ht="28.5" thickBot="1">
      <c r="B42" s="68"/>
      <c r="C42" s="381" t="s">
        <v>1147</v>
      </c>
      <c r="D42" s="388" t="s">
        <v>839</v>
      </c>
      <c r="E42" s="389">
        <v>13518</v>
      </c>
      <c r="F42" s="390" t="s">
        <v>1146</v>
      </c>
      <c r="G42" s="391">
        <v>13518</v>
      </c>
      <c r="H42" s="392" t="s">
        <v>840</v>
      </c>
      <c r="I42" s="67"/>
    </row>
    <row r="43" spans="2:9" ht="15" thickTop="1">
      <c r="B43" s="68"/>
      <c r="C43" s="356"/>
      <c r="D43" s="357"/>
      <c r="E43" s="358"/>
      <c r="F43" s="359"/>
      <c r="G43" s="360"/>
      <c r="H43" s="361"/>
      <c r="I43" s="67"/>
    </row>
    <row r="44" spans="2:9" ht="15" thickBot="1">
      <c r="B44" s="68"/>
      <c r="C44" s="769" t="s">
        <v>951</v>
      </c>
      <c r="D44" s="843"/>
      <c r="E44" s="843"/>
      <c r="F44" s="843"/>
      <c r="G44" s="843"/>
      <c r="H44" s="844"/>
      <c r="I44" s="67"/>
    </row>
    <row r="45" spans="2:9" ht="28.5" thickTop="1">
      <c r="B45" s="68"/>
      <c r="C45" s="374" t="s">
        <v>224</v>
      </c>
      <c r="D45" s="375" t="s">
        <v>223</v>
      </c>
      <c r="E45" s="376" t="s">
        <v>280</v>
      </c>
      <c r="F45" s="376" t="s">
        <v>987</v>
      </c>
      <c r="G45" s="376" t="s">
        <v>284</v>
      </c>
      <c r="H45" s="377" t="s">
        <v>283</v>
      </c>
      <c r="I45" s="67"/>
    </row>
    <row r="46" spans="2:9" ht="21" customHeight="1">
      <c r="B46" s="68"/>
      <c r="C46" s="378" t="s">
        <v>941</v>
      </c>
      <c r="D46" s="533" t="s">
        <v>942</v>
      </c>
      <c r="E46" s="350">
        <f>(7205120/100)</f>
        <v>72051.2</v>
      </c>
      <c r="F46" s="619" t="s">
        <v>943</v>
      </c>
      <c r="G46" s="350">
        <f>(7205120/100)</f>
        <v>72051.2</v>
      </c>
      <c r="H46" s="379">
        <f>(E46-G46)</f>
        <v>0</v>
      </c>
      <c r="I46" s="67"/>
    </row>
    <row r="47" spans="2:9" ht="19.5" customHeight="1">
      <c r="B47" s="68"/>
      <c r="C47" s="378" t="s">
        <v>944</v>
      </c>
      <c r="D47" s="533" t="s">
        <v>945</v>
      </c>
      <c r="E47" s="351">
        <f>(914030/100)</f>
        <v>9140.3</v>
      </c>
      <c r="F47" s="619" t="s">
        <v>946</v>
      </c>
      <c r="G47" s="351">
        <f>(914030/100)</f>
        <v>9140.3</v>
      </c>
      <c r="H47" s="379">
        <f aca="true" t="shared" si="1" ref="H47:H52">(E47-G47)</f>
        <v>0</v>
      </c>
      <c r="I47" s="67"/>
    </row>
    <row r="48" spans="2:9" ht="20.25" customHeight="1">
      <c r="B48" s="68"/>
      <c r="C48" s="380" t="s">
        <v>941</v>
      </c>
      <c r="D48" s="313" t="s">
        <v>947</v>
      </c>
      <c r="E48" s="353">
        <v>15280</v>
      </c>
      <c r="F48" s="489"/>
      <c r="G48" s="353">
        <v>15280</v>
      </c>
      <c r="H48" s="379">
        <f t="shared" si="1"/>
        <v>0</v>
      </c>
      <c r="I48" s="67"/>
    </row>
    <row r="49" spans="2:9" ht="19.5" customHeight="1">
      <c r="B49" s="68"/>
      <c r="C49" s="378" t="s">
        <v>941</v>
      </c>
      <c r="D49" s="489" t="s">
        <v>948</v>
      </c>
      <c r="E49" s="353">
        <f>(1000000/100)</f>
        <v>10000</v>
      </c>
      <c r="F49" s="619">
        <v>42627</v>
      </c>
      <c r="G49" s="355">
        <f>(1000000/100)</f>
        <v>10000</v>
      </c>
      <c r="H49" s="379">
        <f t="shared" si="1"/>
        <v>0</v>
      </c>
      <c r="I49" s="67"/>
    </row>
    <row r="50" spans="2:9" ht="22.5" customHeight="1">
      <c r="B50" s="68"/>
      <c r="C50" s="378" t="s">
        <v>941</v>
      </c>
      <c r="D50" s="489" t="s">
        <v>948</v>
      </c>
      <c r="E50" s="566">
        <f>(1984739.5/100)</f>
        <v>19847.395</v>
      </c>
      <c r="F50" s="619">
        <v>42657</v>
      </c>
      <c r="G50" s="566">
        <f>(1984739.5/100)</f>
        <v>19847.395</v>
      </c>
      <c r="H50" s="379">
        <f t="shared" si="1"/>
        <v>0</v>
      </c>
      <c r="I50" s="67"/>
    </row>
    <row r="51" spans="2:9" ht="14.25">
      <c r="B51" s="68"/>
      <c r="C51" s="378" t="s">
        <v>941</v>
      </c>
      <c r="D51" s="489" t="s">
        <v>949</v>
      </c>
      <c r="E51" s="566">
        <f>(5356706/100)</f>
        <v>53567.06</v>
      </c>
      <c r="F51" s="619">
        <v>42657</v>
      </c>
      <c r="G51" s="566">
        <f>(5356706/100)</f>
        <v>53567.06</v>
      </c>
      <c r="H51" s="379">
        <f t="shared" si="1"/>
        <v>0</v>
      </c>
      <c r="I51" s="67"/>
    </row>
    <row r="52" spans="2:9" ht="14.25">
      <c r="B52" s="68"/>
      <c r="C52" s="378" t="s">
        <v>941</v>
      </c>
      <c r="D52" s="489" t="s">
        <v>950</v>
      </c>
      <c r="E52" s="566">
        <f>(305870/100)</f>
        <v>3058.7</v>
      </c>
      <c r="F52" s="619">
        <v>42856</v>
      </c>
      <c r="G52" s="566">
        <f>(305870/100)</f>
        <v>3058.7</v>
      </c>
      <c r="H52" s="379">
        <f t="shared" si="1"/>
        <v>0</v>
      </c>
      <c r="I52" s="67"/>
    </row>
    <row r="53" spans="2:9" ht="15" thickBot="1">
      <c r="B53" s="68"/>
      <c r="C53" s="381"/>
      <c r="D53" s="382"/>
      <c r="E53" s="383"/>
      <c r="F53" s="384"/>
      <c r="G53" s="384"/>
      <c r="H53" s="385"/>
      <c r="I53" s="67"/>
    </row>
    <row r="54" spans="2:9" ht="15" thickTop="1">
      <c r="B54" s="68"/>
      <c r="C54" s="742"/>
      <c r="D54" s="742"/>
      <c r="E54" s="742"/>
      <c r="F54" s="742"/>
      <c r="G54" s="742"/>
      <c r="H54" s="742"/>
      <c r="I54" s="67"/>
    </row>
    <row r="55" spans="2:9" ht="15" thickBot="1">
      <c r="B55" s="68"/>
      <c r="C55" s="783" t="s">
        <v>982</v>
      </c>
      <c r="D55" s="783"/>
      <c r="E55" s="783"/>
      <c r="F55" s="783"/>
      <c r="G55" s="783"/>
      <c r="H55" s="783"/>
      <c r="I55" s="67"/>
    </row>
    <row r="56" spans="2:9" s="437" customFormat="1" ht="28.5" thickTop="1">
      <c r="B56" s="68"/>
      <c r="C56" s="374" t="s">
        <v>224</v>
      </c>
      <c r="D56" s="375" t="s">
        <v>223</v>
      </c>
      <c r="E56" s="376" t="s">
        <v>280</v>
      </c>
      <c r="F56" s="376" t="s">
        <v>987</v>
      </c>
      <c r="G56" s="376" t="s">
        <v>284</v>
      </c>
      <c r="H56" s="377" t="s">
        <v>283</v>
      </c>
      <c r="I56" s="67"/>
    </row>
    <row r="57" spans="2:9" s="437" customFormat="1" ht="27.75">
      <c r="B57" s="68"/>
      <c r="C57" s="604" t="s">
        <v>962</v>
      </c>
      <c r="D57" s="357" t="s">
        <v>963</v>
      </c>
      <c r="E57" s="358">
        <v>40000</v>
      </c>
      <c r="F57" s="359" t="s">
        <v>964</v>
      </c>
      <c r="G57" s="360">
        <v>40000</v>
      </c>
      <c r="H57" s="620">
        <v>0</v>
      </c>
      <c r="I57" s="67"/>
    </row>
    <row r="58" spans="2:9" s="437" customFormat="1" ht="14.25">
      <c r="B58" s="68"/>
      <c r="C58" s="604" t="s">
        <v>965</v>
      </c>
      <c r="D58" s="357" t="s">
        <v>966</v>
      </c>
      <c r="E58" s="358">
        <v>2500</v>
      </c>
      <c r="F58" s="621">
        <v>42981</v>
      </c>
      <c r="G58" s="360">
        <v>2500</v>
      </c>
      <c r="H58" s="620">
        <v>0</v>
      </c>
      <c r="I58" s="67"/>
    </row>
    <row r="59" spans="2:9" ht="14.25">
      <c r="B59" s="68"/>
      <c r="C59" s="362"/>
      <c r="D59" s="352"/>
      <c r="E59" s="353"/>
      <c r="F59" s="354"/>
      <c r="G59" s="354"/>
      <c r="H59" s="354"/>
      <c r="I59" s="67"/>
    </row>
    <row r="60" spans="2:9" ht="15" thickBot="1">
      <c r="B60" s="68"/>
      <c r="C60" s="780" t="s">
        <v>971</v>
      </c>
      <c r="D60" s="780"/>
      <c r="E60" s="780"/>
      <c r="F60" s="780"/>
      <c r="G60" s="780"/>
      <c r="H60" s="780"/>
      <c r="I60" s="67"/>
    </row>
    <row r="61" spans="2:9" ht="28.5" thickTop="1">
      <c r="B61" s="68"/>
      <c r="C61" s="374" t="s">
        <v>224</v>
      </c>
      <c r="D61" s="375" t="s">
        <v>223</v>
      </c>
      <c r="E61" s="376" t="s">
        <v>280</v>
      </c>
      <c r="F61" s="376" t="s">
        <v>987</v>
      </c>
      <c r="G61" s="376" t="s">
        <v>284</v>
      </c>
      <c r="H61" s="377" t="s">
        <v>283</v>
      </c>
      <c r="I61" s="67"/>
    </row>
    <row r="62" spans="2:9" ht="14.25">
      <c r="B62" s="68"/>
      <c r="C62" s="604" t="s">
        <v>967</v>
      </c>
      <c r="D62" s="533" t="s">
        <v>968</v>
      </c>
      <c r="E62" s="622">
        <v>45752.8</v>
      </c>
      <c r="F62" s="623">
        <v>42674</v>
      </c>
      <c r="G62" s="623">
        <v>45752.8</v>
      </c>
      <c r="H62" s="624" t="s">
        <v>969</v>
      </c>
      <c r="I62" s="67"/>
    </row>
    <row r="63" spans="2:9" ht="27.75">
      <c r="B63" s="68"/>
      <c r="C63" s="604" t="s">
        <v>967</v>
      </c>
      <c r="D63" s="533" t="s">
        <v>970</v>
      </c>
      <c r="E63" s="622">
        <v>44188.27</v>
      </c>
      <c r="F63" s="623">
        <v>42965</v>
      </c>
      <c r="G63" s="623">
        <v>43088</v>
      </c>
      <c r="H63" s="625">
        <v>3741.73</v>
      </c>
      <c r="I63" s="67"/>
    </row>
    <row r="64" spans="2:9" ht="15" thickBot="1">
      <c r="B64" s="68"/>
      <c r="C64" s="381"/>
      <c r="D64" s="384"/>
      <c r="E64" s="393"/>
      <c r="F64" s="393"/>
      <c r="G64" s="393"/>
      <c r="H64" s="385"/>
      <c r="I64" s="67"/>
    </row>
    <row r="65" spans="2:9" ht="15" thickTop="1">
      <c r="B65" s="68"/>
      <c r="C65" s="386"/>
      <c r="D65" s="394"/>
      <c r="E65" s="387"/>
      <c r="F65" s="387"/>
      <c r="G65" s="387"/>
      <c r="H65" s="387"/>
      <c r="I65" s="67"/>
    </row>
    <row r="66" spans="2:9" s="437" customFormat="1" ht="15" thickBot="1">
      <c r="B66" s="68"/>
      <c r="C66" s="780" t="s">
        <v>1078</v>
      </c>
      <c r="D66" s="780"/>
      <c r="E66" s="780"/>
      <c r="F66" s="780"/>
      <c r="G66" s="780"/>
      <c r="H66" s="780"/>
      <c r="I66" s="67"/>
    </row>
    <row r="67" spans="2:9" s="458" customFormat="1" ht="28.5" thickTop="1">
      <c r="B67" s="457"/>
      <c r="C67" s="374" t="s">
        <v>224</v>
      </c>
      <c r="D67" s="375" t="s">
        <v>223</v>
      </c>
      <c r="E67" s="376" t="s">
        <v>280</v>
      </c>
      <c r="F67" s="376" t="s">
        <v>987</v>
      </c>
      <c r="G67" s="376" t="s">
        <v>284</v>
      </c>
      <c r="H67" s="377" t="s">
        <v>283</v>
      </c>
      <c r="I67" s="181"/>
    </row>
    <row r="68" spans="2:9" s="458" customFormat="1" ht="21.75" customHeight="1">
      <c r="B68" s="457"/>
      <c r="C68" s="324" t="s">
        <v>726</v>
      </c>
      <c r="D68" s="533" t="s">
        <v>1090</v>
      </c>
      <c r="E68" s="626">
        <f>2598960/100</f>
        <v>25989.6</v>
      </c>
      <c r="F68" s="329">
        <v>42705</v>
      </c>
      <c r="G68" s="627">
        <v>25989.6</v>
      </c>
      <c r="H68" s="306" t="s">
        <v>725</v>
      </c>
      <c r="I68" s="181"/>
    </row>
    <row r="69" spans="2:9" s="458" customFormat="1" ht="27.75">
      <c r="B69" s="457"/>
      <c r="C69" s="324" t="s">
        <v>726</v>
      </c>
      <c r="D69" s="533" t="s">
        <v>1091</v>
      </c>
      <c r="E69" s="626">
        <f>274720/100</f>
        <v>2747.2</v>
      </c>
      <c r="F69" s="329">
        <v>42591</v>
      </c>
      <c r="G69" s="627">
        <v>2747.2</v>
      </c>
      <c r="H69" s="306" t="s">
        <v>725</v>
      </c>
      <c r="I69" s="181"/>
    </row>
    <row r="70" spans="2:9" s="458" customFormat="1" ht="19.5" customHeight="1">
      <c r="B70" s="457"/>
      <c r="C70" s="324" t="s">
        <v>726</v>
      </c>
      <c r="D70" s="296" t="s">
        <v>1092</v>
      </c>
      <c r="E70" s="628">
        <f>383680/100</f>
        <v>3836.8</v>
      </c>
      <c r="F70" s="329">
        <v>42599</v>
      </c>
      <c r="G70" s="627">
        <v>3836.8</v>
      </c>
      <c r="H70" s="306" t="s">
        <v>725</v>
      </c>
      <c r="I70" s="181"/>
    </row>
    <row r="71" spans="2:9" s="458" customFormat="1" ht="21" customHeight="1">
      <c r="B71" s="457"/>
      <c r="C71" s="324" t="s">
        <v>726</v>
      </c>
      <c r="D71" s="533" t="s">
        <v>1090</v>
      </c>
      <c r="E71" s="626">
        <f>2598960/100</f>
        <v>25989.6</v>
      </c>
      <c r="F71" s="329">
        <v>42857</v>
      </c>
      <c r="G71" s="627">
        <v>25989.6</v>
      </c>
      <c r="H71" s="306" t="s">
        <v>725</v>
      </c>
      <c r="I71" s="181"/>
    </row>
    <row r="72" spans="2:9" ht="14.25">
      <c r="B72" s="68"/>
      <c r="C72" s="304"/>
      <c r="D72" s="310"/>
      <c r="E72" s="310"/>
      <c r="F72" s="310"/>
      <c r="G72" s="310"/>
      <c r="H72" s="310"/>
      <c r="I72" s="67"/>
    </row>
    <row r="73" spans="2:9" ht="14.25">
      <c r="B73" s="68"/>
      <c r="C73" s="348"/>
      <c r="D73" s="349"/>
      <c r="E73" s="349"/>
      <c r="F73" s="349"/>
      <c r="G73" s="349"/>
      <c r="H73" s="349"/>
      <c r="I73" s="67"/>
    </row>
    <row r="74" spans="2:9" ht="14.25">
      <c r="B74" s="68"/>
      <c r="C74" s="178"/>
      <c r="D74" s="178"/>
      <c r="E74" s="178"/>
      <c r="F74" s="178"/>
      <c r="G74" s="178"/>
      <c r="H74" s="178"/>
      <c r="I74" s="67"/>
    </row>
    <row r="75" spans="2:9" ht="14.25">
      <c r="B75" s="68"/>
      <c r="C75" s="785" t="s">
        <v>225</v>
      </c>
      <c r="D75" s="785"/>
      <c r="E75" s="70"/>
      <c r="F75" s="70"/>
      <c r="G75" s="70"/>
      <c r="H75" s="70"/>
      <c r="I75" s="67"/>
    </row>
    <row r="76" spans="2:9" ht="15" thickBot="1">
      <c r="B76" s="68"/>
      <c r="C76" s="789" t="s">
        <v>227</v>
      </c>
      <c r="D76" s="789"/>
      <c r="E76" s="789"/>
      <c r="F76" s="522"/>
      <c r="G76" s="522"/>
      <c r="H76" s="522"/>
      <c r="I76" s="67"/>
    </row>
    <row r="77" spans="2:9" s="436" customFormat="1" ht="15" thickBot="1" thickTop="1">
      <c r="B77" s="68"/>
      <c r="C77" s="777" t="s">
        <v>1012</v>
      </c>
      <c r="D77" s="778"/>
      <c r="E77" s="778"/>
      <c r="F77" s="778"/>
      <c r="G77" s="779"/>
      <c r="H77" s="522"/>
      <c r="I77" s="67"/>
    </row>
    <row r="78" spans="2:9" s="417" customFormat="1" ht="28.5" thickBot="1" thickTop="1">
      <c r="B78" s="68"/>
      <c r="C78" s="440" t="s">
        <v>285</v>
      </c>
      <c r="D78" s="441" t="s">
        <v>226</v>
      </c>
      <c r="E78" s="441" t="s">
        <v>281</v>
      </c>
      <c r="F78" s="441" t="s">
        <v>282</v>
      </c>
      <c r="G78" s="442" t="s">
        <v>279</v>
      </c>
      <c r="H78" s="522"/>
      <c r="I78" s="67"/>
    </row>
    <row r="79" spans="2:9" s="417" customFormat="1" ht="15.75" customHeight="1" thickTop="1">
      <c r="B79" s="68"/>
      <c r="C79" s="772" t="s">
        <v>993</v>
      </c>
      <c r="D79" s="882" t="s">
        <v>988</v>
      </c>
      <c r="E79" s="884">
        <v>70640</v>
      </c>
      <c r="F79" s="886">
        <v>70640</v>
      </c>
      <c r="G79" s="888" t="s">
        <v>994</v>
      </c>
      <c r="H79" s="522"/>
      <c r="I79" s="67"/>
    </row>
    <row r="80" spans="2:9" s="417" customFormat="1" ht="21" customHeight="1" thickBot="1">
      <c r="B80" s="68"/>
      <c r="C80" s="774"/>
      <c r="D80" s="883"/>
      <c r="E80" s="885"/>
      <c r="F80" s="887"/>
      <c r="G80" s="889"/>
      <c r="H80" s="522"/>
      <c r="I80" s="67"/>
    </row>
    <row r="81" spans="2:9" s="417" customFormat="1" ht="15" customHeight="1" thickTop="1">
      <c r="B81" s="68"/>
      <c r="C81" s="772" t="s">
        <v>1148</v>
      </c>
      <c r="D81" s="443" t="s">
        <v>995</v>
      </c>
      <c r="E81" s="629">
        <v>9700</v>
      </c>
      <c r="F81" s="445"/>
      <c r="G81" s="446"/>
      <c r="H81" s="522"/>
      <c r="I81" s="67"/>
    </row>
    <row r="82" spans="2:9" s="417" customFormat="1" ht="14.25">
      <c r="B82" s="68"/>
      <c r="C82" s="773"/>
      <c r="D82" s="325" t="s">
        <v>996</v>
      </c>
      <c r="E82" s="397">
        <v>8398</v>
      </c>
      <c r="F82" s="402"/>
      <c r="G82" s="438"/>
      <c r="H82" s="522"/>
      <c r="I82" s="67"/>
    </row>
    <row r="83" spans="2:9" s="417" customFormat="1" ht="36" customHeight="1" thickBot="1">
      <c r="B83" s="68"/>
      <c r="C83" s="792"/>
      <c r="D83" s="296" t="s">
        <v>997</v>
      </c>
      <c r="E83" s="395">
        <v>7728</v>
      </c>
      <c r="F83" s="630">
        <v>7728</v>
      </c>
      <c r="G83" s="631" t="s">
        <v>998</v>
      </c>
      <c r="H83" s="522"/>
      <c r="I83" s="67"/>
    </row>
    <row r="84" spans="2:9" s="417" customFormat="1" ht="15" customHeight="1">
      <c r="B84" s="68"/>
      <c r="C84" s="793" t="s">
        <v>1149</v>
      </c>
      <c r="D84" s="633" t="s">
        <v>999</v>
      </c>
      <c r="E84" s="404">
        <v>9309</v>
      </c>
      <c r="F84" s="634"/>
      <c r="G84" s="635"/>
      <c r="H84" s="522"/>
      <c r="I84" s="67"/>
    </row>
    <row r="85" spans="2:9" s="417" customFormat="1" ht="14.25">
      <c r="B85" s="68"/>
      <c r="C85" s="794"/>
      <c r="D85" s="325" t="s">
        <v>1000</v>
      </c>
      <c r="E85" s="489">
        <v>10053</v>
      </c>
      <c r="F85" s="402"/>
      <c r="G85" s="636"/>
      <c r="H85" s="522"/>
      <c r="I85" s="67"/>
    </row>
    <row r="86" spans="2:9" s="417" customFormat="1" ht="48.75" customHeight="1" thickBot="1">
      <c r="B86" s="68"/>
      <c r="C86" s="795"/>
      <c r="D86" s="637" t="s">
        <v>1001</v>
      </c>
      <c r="E86" s="638">
        <v>7950</v>
      </c>
      <c r="F86" s="639">
        <v>7950</v>
      </c>
      <c r="G86" s="640" t="s">
        <v>998</v>
      </c>
      <c r="H86" s="522"/>
      <c r="I86" s="67"/>
    </row>
    <row r="87" spans="2:9" s="417" customFormat="1" ht="15" customHeight="1">
      <c r="B87" s="68"/>
      <c r="C87" s="781" t="s">
        <v>1002</v>
      </c>
      <c r="D87" s="632" t="s">
        <v>1003</v>
      </c>
      <c r="E87" s="403">
        <v>3980</v>
      </c>
      <c r="F87" s="775">
        <v>3980</v>
      </c>
      <c r="G87" s="439" t="s">
        <v>998</v>
      </c>
      <c r="H87" s="522"/>
      <c r="I87" s="67"/>
    </row>
    <row r="88" spans="2:9" s="417" customFormat="1" ht="14.25">
      <c r="B88" s="68"/>
      <c r="C88" s="781"/>
      <c r="D88" s="325" t="s">
        <v>1004</v>
      </c>
      <c r="E88" s="310">
        <v>4650</v>
      </c>
      <c r="F88" s="775"/>
      <c r="G88" s="439"/>
      <c r="H88" s="522"/>
      <c r="I88" s="67"/>
    </row>
    <row r="89" spans="2:9" s="417" customFormat="1" ht="84" customHeight="1" thickBot="1">
      <c r="B89" s="68"/>
      <c r="C89" s="782"/>
      <c r="D89" s="388" t="s">
        <v>1005</v>
      </c>
      <c r="E89" s="384">
        <v>4450</v>
      </c>
      <c r="F89" s="776"/>
      <c r="G89" s="447"/>
      <c r="H89" s="522"/>
      <c r="I89" s="67"/>
    </row>
    <row r="90" spans="2:9" s="436" customFormat="1" ht="15" thickTop="1">
      <c r="B90" s="68"/>
      <c r="C90" s="772" t="s">
        <v>1006</v>
      </c>
      <c r="D90" s="443" t="s">
        <v>1007</v>
      </c>
      <c r="E90" s="444">
        <v>6382</v>
      </c>
      <c r="F90" s="445"/>
      <c r="G90" s="446"/>
      <c r="H90" s="522"/>
      <c r="I90" s="67"/>
    </row>
    <row r="91" spans="2:9" s="436" customFormat="1" ht="14.25">
      <c r="B91" s="68"/>
      <c r="C91" s="773"/>
      <c r="D91" s="325" t="s">
        <v>1008</v>
      </c>
      <c r="E91" s="310">
        <v>6268</v>
      </c>
      <c r="F91" s="402"/>
      <c r="G91" s="438"/>
      <c r="H91" s="522"/>
      <c r="I91" s="67"/>
    </row>
    <row r="92" spans="2:9" s="436" customFormat="1" ht="14.25">
      <c r="B92" s="68"/>
      <c r="C92" s="773"/>
      <c r="D92" s="325" t="s">
        <v>1009</v>
      </c>
      <c r="E92" s="310">
        <v>5588</v>
      </c>
      <c r="F92" s="402"/>
      <c r="G92" s="438"/>
      <c r="H92" s="522"/>
      <c r="I92" s="67"/>
    </row>
    <row r="93" spans="2:9" s="436" customFormat="1" ht="33" customHeight="1" thickBot="1">
      <c r="B93" s="68"/>
      <c r="C93" s="774"/>
      <c r="D93" s="388" t="s">
        <v>1010</v>
      </c>
      <c r="E93" s="384">
        <v>5155</v>
      </c>
      <c r="F93" s="408">
        <v>5155</v>
      </c>
      <c r="G93" s="392" t="s">
        <v>998</v>
      </c>
      <c r="H93" s="522"/>
      <c r="I93" s="67"/>
    </row>
    <row r="94" spans="2:9" s="458" customFormat="1" ht="51.75" customHeight="1" thickBot="1" thickTop="1">
      <c r="B94" s="457"/>
      <c r="C94" s="605" t="s">
        <v>1150</v>
      </c>
      <c r="D94" s="606" t="s">
        <v>1011</v>
      </c>
      <c r="E94" s="448">
        <v>3326</v>
      </c>
      <c r="F94" s="449">
        <v>3326</v>
      </c>
      <c r="G94" s="607" t="s">
        <v>1151</v>
      </c>
      <c r="H94" s="459"/>
      <c r="I94" s="181"/>
    </row>
    <row r="95" spans="2:9" s="436" customFormat="1" ht="15" thickTop="1">
      <c r="B95" s="68"/>
      <c r="C95" s="524"/>
      <c r="D95" s="349"/>
      <c r="E95" s="349"/>
      <c r="F95" s="349"/>
      <c r="G95" s="349"/>
      <c r="H95" s="522"/>
      <c r="I95" s="67"/>
    </row>
    <row r="96" spans="2:9" s="417" customFormat="1" ht="14.25">
      <c r="B96" s="68"/>
      <c r="C96" s="522"/>
      <c r="D96" s="522"/>
      <c r="E96" s="522"/>
      <c r="F96" s="522"/>
      <c r="G96" s="522"/>
      <c r="H96" s="522"/>
      <c r="I96" s="67"/>
    </row>
    <row r="97" spans="2:9" ht="15" customHeight="1" thickBot="1">
      <c r="B97" s="68"/>
      <c r="C97" s="784" t="s">
        <v>721</v>
      </c>
      <c r="D97" s="784"/>
      <c r="E97" s="784"/>
      <c r="F97" s="784"/>
      <c r="G97" s="784"/>
      <c r="H97" s="522"/>
      <c r="I97" s="67"/>
    </row>
    <row r="98" spans="2:9" ht="28.5" thickBot="1">
      <c r="B98" s="68"/>
      <c r="C98" s="171" t="s">
        <v>285</v>
      </c>
      <c r="D98" s="172" t="s">
        <v>226</v>
      </c>
      <c r="E98" s="172" t="s">
        <v>281</v>
      </c>
      <c r="F98" s="187" t="s">
        <v>282</v>
      </c>
      <c r="G98" s="187" t="s">
        <v>279</v>
      </c>
      <c r="H98" s="183"/>
      <c r="I98" s="192"/>
    </row>
    <row r="99" spans="2:9" ht="15" customHeight="1">
      <c r="B99" s="68"/>
      <c r="C99" s="720" t="s">
        <v>746</v>
      </c>
      <c r="D99" s="173" t="s">
        <v>747</v>
      </c>
      <c r="E99" s="281">
        <v>9115</v>
      </c>
      <c r="F99" s="282">
        <v>10823</v>
      </c>
      <c r="G99" s="185" t="s">
        <v>748</v>
      </c>
      <c r="H99" s="70"/>
      <c r="I99" s="719"/>
    </row>
    <row r="100" spans="2:9" ht="15" customHeight="1">
      <c r="B100" s="68"/>
      <c r="C100" s="721"/>
      <c r="D100" s="175" t="s">
        <v>749</v>
      </c>
      <c r="E100" s="283">
        <v>13438.6</v>
      </c>
      <c r="F100" s="181"/>
      <c r="G100" s="185"/>
      <c r="H100" s="70"/>
      <c r="I100" s="719"/>
    </row>
    <row r="101" spans="2:9" ht="15" thickBot="1">
      <c r="B101" s="68"/>
      <c r="C101" s="722"/>
      <c r="D101" s="177" t="s">
        <v>750</v>
      </c>
      <c r="E101" s="284">
        <v>10823</v>
      </c>
      <c r="F101" s="182"/>
      <c r="G101" s="186"/>
      <c r="H101" s="70"/>
      <c r="I101" s="719"/>
    </row>
    <row r="102" spans="2:9" ht="15" customHeight="1">
      <c r="B102" s="68"/>
      <c r="C102" s="720" t="s">
        <v>751</v>
      </c>
      <c r="D102" s="173" t="s">
        <v>752</v>
      </c>
      <c r="E102" s="281">
        <v>20000</v>
      </c>
      <c r="F102" s="285">
        <v>18000</v>
      </c>
      <c r="G102" s="184" t="s">
        <v>1152</v>
      </c>
      <c r="H102" s="70"/>
      <c r="I102" s="719"/>
    </row>
    <row r="103" spans="2:9" ht="15" customHeight="1">
      <c r="B103" s="68"/>
      <c r="C103" s="721"/>
      <c r="D103" s="175" t="s">
        <v>727</v>
      </c>
      <c r="E103" s="286">
        <v>18000</v>
      </c>
      <c r="F103" s="181"/>
      <c r="G103" s="185"/>
      <c r="H103" s="70"/>
      <c r="I103" s="719"/>
    </row>
    <row r="104" spans="2:9" ht="15" thickBot="1">
      <c r="B104" s="68"/>
      <c r="C104" s="722"/>
      <c r="D104" s="177" t="s">
        <v>753</v>
      </c>
      <c r="E104" s="284">
        <v>18500</v>
      </c>
      <c r="F104" s="182"/>
      <c r="G104" s="186"/>
      <c r="H104" s="70"/>
      <c r="I104" s="719"/>
    </row>
    <row r="105" spans="2:9" ht="15" customHeight="1">
      <c r="B105" s="68"/>
      <c r="C105" s="720" t="s">
        <v>754</v>
      </c>
      <c r="D105" s="173" t="s">
        <v>755</v>
      </c>
      <c r="E105" s="281">
        <v>3160</v>
      </c>
      <c r="F105" s="285">
        <v>3160</v>
      </c>
      <c r="G105" s="184" t="s">
        <v>756</v>
      </c>
      <c r="H105" s="70"/>
      <c r="I105" s="719"/>
    </row>
    <row r="106" spans="2:9" ht="15" customHeight="1">
      <c r="B106" s="68"/>
      <c r="C106" s="721"/>
      <c r="D106" s="175" t="s">
        <v>757</v>
      </c>
      <c r="E106" s="283">
        <v>3240</v>
      </c>
      <c r="F106" s="181"/>
      <c r="G106" s="185"/>
      <c r="H106" s="70"/>
      <c r="I106" s="719"/>
    </row>
    <row r="107" spans="2:9" ht="15" thickBot="1">
      <c r="B107" s="68"/>
      <c r="C107" s="722"/>
      <c r="D107" s="177"/>
      <c r="E107" s="40"/>
      <c r="F107" s="182"/>
      <c r="G107" s="186"/>
      <c r="H107" s="70"/>
      <c r="I107" s="719"/>
    </row>
    <row r="108" spans="2:9" ht="15" customHeight="1">
      <c r="B108" s="68"/>
      <c r="C108" s="720" t="s">
        <v>1153</v>
      </c>
      <c r="D108" s="173" t="s">
        <v>732</v>
      </c>
      <c r="E108" s="174">
        <v>3000</v>
      </c>
      <c r="F108" s="285">
        <v>3000</v>
      </c>
      <c r="G108" s="184" t="s">
        <v>758</v>
      </c>
      <c r="H108" s="70"/>
      <c r="I108" s="719"/>
    </row>
    <row r="109" spans="2:9" ht="14.25">
      <c r="B109" s="68"/>
      <c r="C109" s="721"/>
      <c r="D109" s="175"/>
      <c r="E109" s="176"/>
      <c r="F109" s="181"/>
      <c r="G109" s="185"/>
      <c r="H109" s="70"/>
      <c r="I109" s="719"/>
    </row>
    <row r="110" spans="2:9" s="9" customFormat="1" ht="15.75" customHeight="1" thickBot="1">
      <c r="B110" s="68"/>
      <c r="C110" s="722"/>
      <c r="D110" s="177"/>
      <c r="E110" s="40"/>
      <c r="F110" s="182"/>
      <c r="G110" s="186"/>
      <c r="H110" s="70"/>
      <c r="I110" s="719"/>
    </row>
    <row r="111" spans="2:9" s="9" customFormat="1" ht="15" thickBot="1">
      <c r="B111" s="75"/>
      <c r="C111" s="76"/>
      <c r="D111" s="76"/>
      <c r="E111" s="76"/>
      <c r="F111" s="76"/>
      <c r="G111" s="76"/>
      <c r="H111" s="76"/>
      <c r="I111" s="77"/>
    </row>
    <row r="112" spans="2:9" s="9" customFormat="1" ht="15" thickBot="1">
      <c r="B112" s="412"/>
      <c r="C112" s="842" t="s">
        <v>775</v>
      </c>
      <c r="D112" s="842"/>
      <c r="E112" s="842"/>
      <c r="F112" s="842"/>
      <c r="G112" s="842"/>
      <c r="H112" s="85"/>
      <c r="I112" s="412"/>
    </row>
    <row r="113" spans="2:9" s="9" customFormat="1" ht="28.5" thickBot="1">
      <c r="B113" s="412"/>
      <c r="C113" s="171" t="s">
        <v>285</v>
      </c>
      <c r="D113" s="172" t="s">
        <v>226</v>
      </c>
      <c r="E113" s="172" t="s">
        <v>281</v>
      </c>
      <c r="F113" s="187" t="s">
        <v>282</v>
      </c>
      <c r="G113" s="280" t="s">
        <v>279</v>
      </c>
      <c r="H113" s="57"/>
      <c r="I113" s="412"/>
    </row>
    <row r="114" spans="2:9" s="9" customFormat="1" ht="15.75" customHeight="1" thickBot="1">
      <c r="B114" s="412"/>
      <c r="C114" s="720" t="s">
        <v>1154</v>
      </c>
      <c r="D114" s="173" t="s">
        <v>841</v>
      </c>
      <c r="E114" s="308">
        <v>118102.48</v>
      </c>
      <c r="F114" s="855">
        <v>139614.1</v>
      </c>
      <c r="G114" s="858" t="s">
        <v>1155</v>
      </c>
      <c r="H114" s="62"/>
      <c r="I114" s="412"/>
    </row>
    <row r="115" spans="2:9" s="9" customFormat="1" ht="15.75" customHeight="1">
      <c r="B115" s="412"/>
      <c r="C115" s="721"/>
      <c r="D115" s="175" t="s">
        <v>842</v>
      </c>
      <c r="E115" s="308">
        <v>118102.48</v>
      </c>
      <c r="F115" s="856"/>
      <c r="G115" s="859"/>
      <c r="H115" s="62"/>
      <c r="I115" s="412"/>
    </row>
    <row r="116" spans="2:9" s="9" customFormat="1" ht="15.75" customHeight="1">
      <c r="B116" s="412"/>
      <c r="C116" s="721"/>
      <c r="D116" s="307" t="s">
        <v>843</v>
      </c>
      <c r="E116" s="309">
        <v>147230.37</v>
      </c>
      <c r="F116" s="856"/>
      <c r="G116" s="859"/>
      <c r="H116" s="62"/>
      <c r="I116" s="412"/>
    </row>
    <row r="117" spans="2:9" s="9" customFormat="1" ht="15.75" customHeight="1">
      <c r="B117" s="412"/>
      <c r="C117" s="721"/>
      <c r="D117" s="310" t="s">
        <v>844</v>
      </c>
      <c r="E117" s="311">
        <v>119041.5</v>
      </c>
      <c r="F117" s="856"/>
      <c r="G117" s="859"/>
      <c r="H117" s="62"/>
      <c r="I117" s="412"/>
    </row>
    <row r="118" spans="2:9" s="9" customFormat="1" ht="15.75" customHeight="1">
      <c r="B118" s="412"/>
      <c r="C118" s="721"/>
      <c r="D118" s="310" t="s">
        <v>845</v>
      </c>
      <c r="E118" s="311">
        <v>136806.95</v>
      </c>
      <c r="F118" s="856"/>
      <c r="G118" s="859"/>
      <c r="H118" s="62"/>
      <c r="I118" s="412"/>
    </row>
    <row r="119" spans="2:9" s="9" customFormat="1" ht="15.75" customHeight="1">
      <c r="B119" s="412"/>
      <c r="C119" s="721"/>
      <c r="D119" s="310" t="s">
        <v>846</v>
      </c>
      <c r="E119" s="311">
        <v>128446.56</v>
      </c>
      <c r="F119" s="856"/>
      <c r="G119" s="859"/>
      <c r="H119" s="62"/>
      <c r="I119" s="412"/>
    </row>
    <row r="120" spans="2:9" s="9" customFormat="1" ht="15.75" customHeight="1">
      <c r="B120" s="412"/>
      <c r="C120" s="721"/>
      <c r="D120" s="310" t="s">
        <v>847</v>
      </c>
      <c r="E120" s="311">
        <v>137820.65</v>
      </c>
      <c r="F120" s="856"/>
      <c r="G120" s="859"/>
      <c r="H120" s="62"/>
      <c r="I120" s="412"/>
    </row>
    <row r="121" spans="2:9" s="9" customFormat="1" ht="15.75" customHeight="1">
      <c r="B121" s="412"/>
      <c r="C121" s="721"/>
      <c r="D121" s="312" t="s">
        <v>848</v>
      </c>
      <c r="E121" s="309">
        <v>139614.1</v>
      </c>
      <c r="F121" s="856"/>
      <c r="G121" s="859"/>
      <c r="H121" s="62"/>
      <c r="I121" s="412"/>
    </row>
    <row r="122" spans="2:9" s="9" customFormat="1" ht="15.75" customHeight="1">
      <c r="B122" s="412"/>
      <c r="C122" s="721"/>
      <c r="D122" s="310" t="s">
        <v>849</v>
      </c>
      <c r="E122" s="311">
        <v>110777.24</v>
      </c>
      <c r="F122" s="856"/>
      <c r="G122" s="859"/>
      <c r="H122" s="62"/>
      <c r="I122" s="412"/>
    </row>
    <row r="123" spans="2:9" s="9" customFormat="1" ht="15.75" customHeight="1">
      <c r="B123" s="412"/>
      <c r="C123" s="721"/>
      <c r="D123" s="310" t="s">
        <v>850</v>
      </c>
      <c r="E123" s="311">
        <v>144902.18</v>
      </c>
      <c r="F123" s="856"/>
      <c r="G123" s="859"/>
      <c r="H123" s="62"/>
      <c r="I123" s="412"/>
    </row>
    <row r="124" spans="2:9" s="9" customFormat="1" ht="15.75" customHeight="1">
      <c r="B124" s="412"/>
      <c r="C124" s="721"/>
      <c r="D124" s="310" t="s">
        <v>851</v>
      </c>
      <c r="E124" s="311">
        <v>108612.67</v>
      </c>
      <c r="F124" s="856"/>
      <c r="G124" s="859"/>
      <c r="H124" s="62"/>
      <c r="I124" s="412"/>
    </row>
    <row r="125" spans="2:9" s="9" customFormat="1" ht="15.75" customHeight="1">
      <c r="B125" s="412"/>
      <c r="C125" s="721"/>
      <c r="D125" s="313" t="s">
        <v>852</v>
      </c>
      <c r="E125" s="309">
        <v>141608.9</v>
      </c>
      <c r="F125" s="856"/>
      <c r="G125" s="859"/>
      <c r="H125" s="567"/>
      <c r="I125" s="412"/>
    </row>
    <row r="126" spans="2:9" s="9" customFormat="1" ht="15.75" customHeight="1" thickBot="1">
      <c r="B126" s="412"/>
      <c r="C126" s="520"/>
      <c r="D126" s="319"/>
      <c r="E126" s="320"/>
      <c r="F126" s="857"/>
      <c r="G126" s="860"/>
      <c r="H126" s="567"/>
      <c r="I126" s="412"/>
    </row>
    <row r="127" spans="2:9" s="9" customFormat="1" ht="15" customHeight="1" thickTop="1">
      <c r="B127" s="412"/>
      <c r="C127" s="720" t="s">
        <v>1157</v>
      </c>
      <c r="D127" s="344" t="s">
        <v>853</v>
      </c>
      <c r="E127" s="345">
        <v>141608.9</v>
      </c>
      <c r="F127" s="855">
        <v>135537.75</v>
      </c>
      <c r="G127" s="858" t="s">
        <v>1155</v>
      </c>
      <c r="H127" s="85"/>
      <c r="I127" s="412"/>
    </row>
    <row r="128" spans="2:9" s="9" customFormat="1" ht="15.75" customHeight="1">
      <c r="B128" s="412"/>
      <c r="C128" s="721"/>
      <c r="D128" s="314" t="s">
        <v>854</v>
      </c>
      <c r="E128" s="315">
        <v>117002.48</v>
      </c>
      <c r="F128" s="856"/>
      <c r="G128" s="859"/>
      <c r="H128" s="57"/>
      <c r="I128" s="412"/>
    </row>
    <row r="129" spans="2:9" s="9" customFormat="1" ht="15.75" customHeight="1">
      <c r="B129" s="412"/>
      <c r="C129" s="721"/>
      <c r="D129" s="314" t="s">
        <v>855</v>
      </c>
      <c r="E129" s="315">
        <v>108612.67</v>
      </c>
      <c r="F129" s="856"/>
      <c r="G129" s="859"/>
      <c r="H129" s="57"/>
      <c r="I129" s="412"/>
    </row>
    <row r="130" spans="2:9" s="9" customFormat="1" ht="15.75" customHeight="1">
      <c r="B130" s="412"/>
      <c r="C130" s="721"/>
      <c r="D130" s="314" t="s">
        <v>856</v>
      </c>
      <c r="E130" s="315">
        <v>128446.56</v>
      </c>
      <c r="F130" s="856"/>
      <c r="G130" s="859"/>
      <c r="H130" s="57"/>
      <c r="I130" s="412"/>
    </row>
    <row r="131" spans="2:9" s="9" customFormat="1" ht="15.75" customHeight="1">
      <c r="B131" s="412"/>
      <c r="C131" s="721"/>
      <c r="D131" s="314" t="s">
        <v>857</v>
      </c>
      <c r="E131" s="315">
        <v>113337.67</v>
      </c>
      <c r="F131" s="856"/>
      <c r="G131" s="859"/>
      <c r="H131" s="57"/>
      <c r="I131" s="412"/>
    </row>
    <row r="132" spans="2:9" s="9" customFormat="1" ht="15.75" customHeight="1">
      <c r="B132" s="412"/>
      <c r="C132" s="721"/>
      <c r="D132" s="314" t="s">
        <v>858</v>
      </c>
      <c r="E132" s="315">
        <v>128446.56</v>
      </c>
      <c r="F132" s="856"/>
      <c r="G132" s="859"/>
      <c r="H132" s="57"/>
      <c r="I132" s="412"/>
    </row>
    <row r="133" spans="2:9" s="9" customFormat="1" ht="15.75" customHeight="1">
      <c r="B133" s="412"/>
      <c r="C133" s="721"/>
      <c r="D133" s="314" t="s">
        <v>776</v>
      </c>
      <c r="E133" s="315">
        <v>135537.75</v>
      </c>
      <c r="F133" s="856"/>
      <c r="G133" s="859"/>
      <c r="H133" s="57"/>
      <c r="I133" s="412"/>
    </row>
    <row r="134" spans="2:9" s="9" customFormat="1" ht="15.75" customHeight="1">
      <c r="B134" s="412"/>
      <c r="C134" s="721"/>
      <c r="D134" s="314" t="s">
        <v>848</v>
      </c>
      <c r="E134" s="315">
        <v>139614.1</v>
      </c>
      <c r="F134" s="856"/>
      <c r="G134" s="859"/>
      <c r="H134" s="57"/>
      <c r="I134" s="412"/>
    </row>
    <row r="135" spans="2:9" s="9" customFormat="1" ht="15.75" customHeight="1">
      <c r="B135" s="412"/>
      <c r="C135" s="721"/>
      <c r="D135" s="314" t="s">
        <v>847</v>
      </c>
      <c r="E135" s="315">
        <v>137820.65</v>
      </c>
      <c r="F135" s="856"/>
      <c r="G135" s="859"/>
      <c r="H135" s="57"/>
      <c r="I135" s="412"/>
    </row>
    <row r="136" spans="2:9" s="9" customFormat="1" ht="15.75" customHeight="1">
      <c r="B136" s="412"/>
      <c r="C136" s="721"/>
      <c r="D136" s="175" t="s">
        <v>859</v>
      </c>
      <c r="E136" s="316">
        <v>135803.93</v>
      </c>
      <c r="F136" s="856"/>
      <c r="G136" s="859"/>
      <c r="H136" s="57"/>
      <c r="I136" s="412"/>
    </row>
    <row r="137" spans="2:9" s="9" customFormat="1" ht="15.75" customHeight="1">
      <c r="B137" s="412"/>
      <c r="C137" s="721"/>
      <c r="D137" s="307" t="s">
        <v>860</v>
      </c>
      <c r="E137" s="317">
        <v>119041.5</v>
      </c>
      <c r="F137" s="856"/>
      <c r="G137" s="859"/>
      <c r="H137" s="57"/>
      <c r="I137" s="412"/>
    </row>
    <row r="138" spans="2:9" s="9" customFormat="1" ht="15.75" customHeight="1">
      <c r="B138" s="412"/>
      <c r="C138" s="721"/>
      <c r="D138" s="307" t="s">
        <v>861</v>
      </c>
      <c r="E138" s="317">
        <v>147230.37</v>
      </c>
      <c r="F138" s="856"/>
      <c r="G138" s="859"/>
      <c r="H138" s="57"/>
      <c r="I138" s="412"/>
    </row>
    <row r="139" spans="2:9" s="9" customFormat="1" ht="15.75" customHeight="1">
      <c r="B139" s="412"/>
      <c r="C139" s="721"/>
      <c r="D139" s="307" t="s">
        <v>849</v>
      </c>
      <c r="E139" s="317">
        <v>113496.57</v>
      </c>
      <c r="F139" s="856"/>
      <c r="G139" s="859"/>
      <c r="H139" s="57"/>
      <c r="I139" s="412"/>
    </row>
    <row r="140" spans="2:9" s="9" customFormat="1" ht="15.75" customHeight="1">
      <c r="B140" s="412"/>
      <c r="C140" s="721"/>
      <c r="D140" s="307" t="s">
        <v>862</v>
      </c>
      <c r="E140" s="317">
        <v>143055.25</v>
      </c>
      <c r="F140" s="856"/>
      <c r="G140" s="859"/>
      <c r="H140" s="57"/>
      <c r="I140" s="412"/>
    </row>
    <row r="141" spans="2:9" s="9" customFormat="1" ht="15.75" customHeight="1">
      <c r="B141" s="412"/>
      <c r="C141" s="721"/>
      <c r="D141" s="307" t="s">
        <v>863</v>
      </c>
      <c r="E141" s="317">
        <v>119341.45</v>
      </c>
      <c r="F141" s="856"/>
      <c r="G141" s="859"/>
      <c r="H141" s="57"/>
      <c r="I141" s="412"/>
    </row>
    <row r="142" spans="2:9" s="9" customFormat="1" ht="15.75" customHeight="1">
      <c r="B142" s="412"/>
      <c r="C142" s="721"/>
      <c r="D142" s="307" t="s">
        <v>864</v>
      </c>
      <c r="E142" s="317">
        <v>142024.68</v>
      </c>
      <c r="F142" s="856"/>
      <c r="G142" s="859"/>
      <c r="H142" s="57"/>
      <c r="I142" s="412"/>
    </row>
    <row r="143" spans="2:9" s="9" customFormat="1" ht="15.75" customHeight="1" thickBot="1">
      <c r="B143" s="412"/>
      <c r="C143" s="721"/>
      <c r="D143" s="177" t="s">
        <v>865</v>
      </c>
      <c r="E143" s="318">
        <v>145587.91</v>
      </c>
      <c r="F143" s="857"/>
      <c r="G143" s="860"/>
      <c r="H143" s="57"/>
      <c r="I143" s="412"/>
    </row>
    <row r="144" spans="2:9" s="9" customFormat="1" ht="15" customHeight="1">
      <c r="B144" s="412"/>
      <c r="C144" s="720" t="s">
        <v>1156</v>
      </c>
      <c r="D144" s="173" t="s">
        <v>866</v>
      </c>
      <c r="E144" s="321">
        <v>115232.85</v>
      </c>
      <c r="F144" s="855">
        <v>125324.38</v>
      </c>
      <c r="G144" s="858" t="s">
        <v>1155</v>
      </c>
      <c r="H144" s="57"/>
      <c r="I144" s="412"/>
    </row>
    <row r="145" spans="2:9" s="9" customFormat="1" ht="15.75" customHeight="1">
      <c r="B145" s="412"/>
      <c r="C145" s="721"/>
      <c r="D145" s="175" t="s">
        <v>867</v>
      </c>
      <c r="E145" s="316">
        <v>142029.42</v>
      </c>
      <c r="F145" s="856"/>
      <c r="G145" s="859"/>
      <c r="H145" s="567"/>
      <c r="I145" s="412"/>
    </row>
    <row r="146" spans="2:9" s="9" customFormat="1" ht="15.75" customHeight="1">
      <c r="B146" s="412"/>
      <c r="C146" s="721"/>
      <c r="D146" s="307" t="s">
        <v>868</v>
      </c>
      <c r="E146" s="317">
        <v>138879.42</v>
      </c>
      <c r="F146" s="856"/>
      <c r="G146" s="859"/>
      <c r="H146" s="567"/>
      <c r="I146" s="412"/>
    </row>
    <row r="147" spans="2:9" s="9" customFormat="1" ht="15.75" customHeight="1">
      <c r="B147" s="412"/>
      <c r="C147" s="721"/>
      <c r="D147" s="307" t="s">
        <v>869</v>
      </c>
      <c r="E147" s="317">
        <v>148805.37</v>
      </c>
      <c r="F147" s="856"/>
      <c r="G147" s="859"/>
      <c r="H147" s="567"/>
      <c r="I147" s="412"/>
    </row>
    <row r="148" spans="2:9" s="9" customFormat="1" ht="15.75" customHeight="1">
      <c r="B148" s="412"/>
      <c r="C148" s="721"/>
      <c r="D148" s="307" t="s">
        <v>870</v>
      </c>
      <c r="E148" s="317">
        <v>137844.24</v>
      </c>
      <c r="F148" s="856"/>
      <c r="G148" s="859"/>
      <c r="H148" s="567"/>
      <c r="I148" s="412"/>
    </row>
    <row r="149" spans="2:9" s="9" customFormat="1" ht="15.75" customHeight="1">
      <c r="B149" s="412"/>
      <c r="C149" s="721"/>
      <c r="D149" s="295" t="s">
        <v>871</v>
      </c>
      <c r="E149" s="317">
        <v>136770.65</v>
      </c>
      <c r="F149" s="856"/>
      <c r="G149" s="859"/>
      <c r="H149" s="567"/>
      <c r="I149" s="412"/>
    </row>
    <row r="150" spans="2:9" s="9" customFormat="1" ht="15.75" customHeight="1">
      <c r="B150" s="412"/>
      <c r="C150" s="721"/>
      <c r="D150" s="295" t="s">
        <v>777</v>
      </c>
      <c r="E150" s="317">
        <v>125324.38</v>
      </c>
      <c r="F150" s="856"/>
      <c r="G150" s="859"/>
      <c r="H150" s="567"/>
      <c r="I150" s="412"/>
    </row>
    <row r="151" spans="2:9" s="9" customFormat="1" ht="15.75" customHeight="1">
      <c r="B151" s="412"/>
      <c r="C151" s="721"/>
      <c r="D151" s="307" t="s">
        <v>865</v>
      </c>
      <c r="E151" s="317">
        <v>145887.91</v>
      </c>
      <c r="F151" s="856"/>
      <c r="G151" s="859"/>
      <c r="H151" s="567"/>
      <c r="I151" s="412"/>
    </row>
    <row r="152" spans="2:9" s="9" customFormat="1" ht="15.75" customHeight="1">
      <c r="B152" s="412"/>
      <c r="C152" s="721"/>
      <c r="D152" s="307" t="s">
        <v>872</v>
      </c>
      <c r="E152" s="317">
        <v>90009.26</v>
      </c>
      <c r="F152" s="856"/>
      <c r="G152" s="859"/>
      <c r="H152" s="567"/>
      <c r="I152" s="412"/>
    </row>
    <row r="153" spans="2:9" s="9" customFormat="1" ht="15.75" customHeight="1" thickBot="1">
      <c r="B153" s="412"/>
      <c r="C153" s="521"/>
      <c r="D153" s="177"/>
      <c r="E153" s="40"/>
      <c r="F153" s="857"/>
      <c r="G153" s="860"/>
      <c r="H153" s="568"/>
      <c r="I153" s="412"/>
    </row>
    <row r="154" spans="2:9" s="9" customFormat="1" ht="15.75" customHeight="1" thickBot="1">
      <c r="B154" s="412"/>
      <c r="C154" s="373"/>
      <c r="D154" s="373"/>
      <c r="E154" s="373"/>
      <c r="F154" s="373"/>
      <c r="G154" s="373"/>
      <c r="H154" s="568"/>
      <c r="I154" s="412"/>
    </row>
    <row r="155" spans="2:9" s="9" customFormat="1" ht="16.5" customHeight="1" thickBot="1" thickTop="1">
      <c r="B155" s="412"/>
      <c r="C155" s="812" t="s">
        <v>873</v>
      </c>
      <c r="D155" s="813"/>
      <c r="E155" s="813"/>
      <c r="F155" s="813"/>
      <c r="G155" s="814"/>
      <c r="H155" s="568"/>
      <c r="I155" s="412"/>
    </row>
    <row r="156" spans="2:9" s="9" customFormat="1" ht="15" customHeight="1">
      <c r="B156" s="412"/>
      <c r="C156" s="816" t="s">
        <v>874</v>
      </c>
      <c r="D156" s="404" t="s">
        <v>875</v>
      </c>
      <c r="E156" s="406">
        <v>14586</v>
      </c>
      <c r="F156" s="790">
        <v>13518</v>
      </c>
      <c r="G156" s="823" t="s">
        <v>880</v>
      </c>
      <c r="H156" s="569"/>
      <c r="I156" s="412"/>
    </row>
    <row r="157" spans="2:9" s="9" customFormat="1" ht="14.25">
      <c r="B157" s="412"/>
      <c r="C157" s="817"/>
      <c r="D157" s="310" t="s">
        <v>876</v>
      </c>
      <c r="E157" s="396">
        <v>13833</v>
      </c>
      <c r="F157" s="791"/>
      <c r="G157" s="824"/>
      <c r="H157" s="569"/>
      <c r="I157" s="412"/>
    </row>
    <row r="158" spans="2:9" s="9" customFormat="1" ht="14.25">
      <c r="B158" s="412"/>
      <c r="C158" s="817"/>
      <c r="D158" s="310" t="s">
        <v>877</v>
      </c>
      <c r="E158" s="396">
        <v>37922</v>
      </c>
      <c r="F158" s="791"/>
      <c r="G158" s="824"/>
      <c r="H158" s="569"/>
      <c r="I158" s="412"/>
    </row>
    <row r="159" spans="2:9" s="9" customFormat="1" ht="14.25">
      <c r="B159" s="412"/>
      <c r="C159" s="817"/>
      <c r="D159" s="407" t="s">
        <v>878</v>
      </c>
      <c r="E159" s="396">
        <v>17775</v>
      </c>
      <c r="F159" s="791"/>
      <c r="G159" s="824"/>
      <c r="H159" s="569"/>
      <c r="I159" s="412"/>
    </row>
    <row r="160" spans="2:9" s="9" customFormat="1" ht="19.5" customHeight="1">
      <c r="B160" s="412"/>
      <c r="C160" s="817"/>
      <c r="D160" s="310" t="s">
        <v>879</v>
      </c>
      <c r="E160" s="396">
        <v>13518</v>
      </c>
      <c r="F160" s="791"/>
      <c r="G160" s="824"/>
      <c r="H160" s="569"/>
      <c r="I160" s="412"/>
    </row>
    <row r="161" spans="2:9" s="9" customFormat="1" ht="15" thickBot="1">
      <c r="B161" s="412"/>
      <c r="C161" s="818"/>
      <c r="D161" s="403" t="s">
        <v>981</v>
      </c>
      <c r="E161" s="313">
        <v>11591</v>
      </c>
      <c r="F161" s="313"/>
      <c r="G161" s="401"/>
      <c r="H161" s="569"/>
      <c r="I161" s="413"/>
    </row>
    <row r="162" spans="2:9" ht="15" thickBot="1" thickTop="1">
      <c r="B162" s="191"/>
      <c r="C162" s="807"/>
      <c r="D162" s="808"/>
      <c r="E162" s="808"/>
      <c r="F162" s="808"/>
      <c r="G162" s="809"/>
      <c r="H162" s="570"/>
      <c r="I162" s="191"/>
    </row>
    <row r="163" spans="2:9" ht="15" thickBot="1" thickTop="1">
      <c r="B163" s="191"/>
      <c r="C163" s="786" t="s">
        <v>961</v>
      </c>
      <c r="D163" s="787"/>
      <c r="E163" s="787"/>
      <c r="F163" s="787"/>
      <c r="G163" s="788"/>
      <c r="H163" s="570"/>
      <c r="I163" s="191"/>
    </row>
    <row r="164" spans="2:9" ht="28.5" thickBot="1">
      <c r="B164" s="191"/>
      <c r="C164" s="367" t="s">
        <v>285</v>
      </c>
      <c r="D164" s="172" t="s">
        <v>226</v>
      </c>
      <c r="E164" s="172" t="s">
        <v>281</v>
      </c>
      <c r="F164" s="172" t="s">
        <v>282</v>
      </c>
      <c r="G164" s="368" t="s">
        <v>279</v>
      </c>
      <c r="H164" s="570"/>
      <c r="I164" s="191"/>
    </row>
    <row r="165" spans="2:9" ht="15" customHeight="1" thickBot="1">
      <c r="B165" s="191"/>
      <c r="C165" s="819" t="s">
        <v>952</v>
      </c>
      <c r="D165" s="173" t="s">
        <v>953</v>
      </c>
      <c r="E165" s="363">
        <v>91756.262</v>
      </c>
      <c r="F165" s="364"/>
      <c r="G165" s="369"/>
      <c r="H165" s="570"/>
      <c r="I165" s="191"/>
    </row>
    <row r="166" spans="2:9" ht="15" thickBot="1">
      <c r="B166" s="191"/>
      <c r="C166" s="820"/>
      <c r="D166" s="175" t="s">
        <v>954</v>
      </c>
      <c r="E166" s="363">
        <v>72051.2</v>
      </c>
      <c r="F166" s="365">
        <f>(7205120/100)</f>
        <v>72051.2</v>
      </c>
      <c r="G166" s="369" t="s">
        <v>955</v>
      </c>
      <c r="H166" s="570"/>
      <c r="I166" s="191"/>
    </row>
    <row r="167" spans="2:9" ht="15" thickBot="1">
      <c r="B167" s="191"/>
      <c r="C167" s="821"/>
      <c r="D167" s="177" t="s">
        <v>956</v>
      </c>
      <c r="E167" s="363">
        <v>96595.45</v>
      </c>
      <c r="F167" s="347"/>
      <c r="G167" s="370"/>
      <c r="H167" s="570"/>
      <c r="I167" s="191"/>
    </row>
    <row r="168" spans="2:9" ht="15" customHeight="1">
      <c r="B168" s="191"/>
      <c r="C168" s="819" t="s">
        <v>957</v>
      </c>
      <c r="D168" s="895" t="s">
        <v>945</v>
      </c>
      <c r="E168" s="898">
        <v>9140.3</v>
      </c>
      <c r="F168" s="870">
        <f>(914030/100)</f>
        <v>9140.3</v>
      </c>
      <c r="G168" s="873" t="s">
        <v>958</v>
      </c>
      <c r="H168" s="570"/>
      <c r="I168" s="191"/>
    </row>
    <row r="169" spans="2:9" ht="14.25">
      <c r="B169" s="191"/>
      <c r="C169" s="820"/>
      <c r="D169" s="896"/>
      <c r="E169" s="899"/>
      <c r="F169" s="871"/>
      <c r="G169" s="874"/>
      <c r="H169" s="570"/>
      <c r="I169" s="191"/>
    </row>
    <row r="170" spans="2:9" ht="10.5" customHeight="1" thickBot="1">
      <c r="B170" s="191"/>
      <c r="C170" s="821"/>
      <c r="D170" s="897"/>
      <c r="E170" s="900"/>
      <c r="F170" s="872"/>
      <c r="G170" s="875"/>
      <c r="H170" s="570"/>
      <c r="I170" s="191"/>
    </row>
    <row r="171" spans="2:9" ht="15" customHeight="1">
      <c r="B171" s="191"/>
      <c r="C171" s="819" t="s">
        <v>1159</v>
      </c>
      <c r="D171" s="173" t="s">
        <v>959</v>
      </c>
      <c r="E171" s="322">
        <v>22411</v>
      </c>
      <c r="F171" s="879">
        <v>15280</v>
      </c>
      <c r="G171" s="876" t="s">
        <v>955</v>
      </c>
      <c r="H171" s="570"/>
      <c r="I171" s="191"/>
    </row>
    <row r="172" spans="2:9" ht="14.25">
      <c r="B172" s="191"/>
      <c r="C172" s="820"/>
      <c r="D172" s="175" t="s">
        <v>960</v>
      </c>
      <c r="E172" s="483">
        <v>19615</v>
      </c>
      <c r="F172" s="880"/>
      <c r="G172" s="877"/>
      <c r="H172" s="570"/>
      <c r="I172" s="191"/>
    </row>
    <row r="173" spans="2:9" ht="15" thickBot="1">
      <c r="B173" s="191"/>
      <c r="C173" s="869"/>
      <c r="D173" s="371" t="s">
        <v>947</v>
      </c>
      <c r="E173" s="372">
        <v>15280</v>
      </c>
      <c r="F173" s="881"/>
      <c r="G173" s="878"/>
      <c r="H173" s="570"/>
      <c r="I173" s="191"/>
    </row>
    <row r="174" spans="2:9" ht="15" thickTop="1">
      <c r="B174" s="191"/>
      <c r="C174" s="520"/>
      <c r="D174" s="185"/>
      <c r="E174" s="366"/>
      <c r="F174" s="343"/>
      <c r="G174" s="185"/>
      <c r="H174" s="570"/>
      <c r="I174" s="191"/>
    </row>
    <row r="175" spans="2:9" ht="15" customHeight="1" thickBot="1">
      <c r="B175" s="191"/>
      <c r="C175" s="838" t="s">
        <v>972</v>
      </c>
      <c r="D175" s="783"/>
      <c r="E175" s="783"/>
      <c r="F175" s="783"/>
      <c r="G175" s="839"/>
      <c r="H175" s="570"/>
      <c r="I175" s="191"/>
    </row>
    <row r="176" spans="2:9" ht="28.5" thickTop="1">
      <c r="B176" s="191"/>
      <c r="C176" s="398" t="s">
        <v>285</v>
      </c>
      <c r="D176" s="399" t="s">
        <v>226</v>
      </c>
      <c r="E176" s="399" t="s">
        <v>281</v>
      </c>
      <c r="F176" s="399" t="s">
        <v>282</v>
      </c>
      <c r="G176" s="400" t="s">
        <v>279</v>
      </c>
      <c r="H176" s="570"/>
      <c r="I176" s="191"/>
    </row>
    <row r="177" spans="2:9" ht="84">
      <c r="B177" s="191"/>
      <c r="C177" s="523" t="s">
        <v>973</v>
      </c>
      <c r="D177" s="313" t="s">
        <v>983</v>
      </c>
      <c r="E177" s="395">
        <v>45752.8</v>
      </c>
      <c r="F177" s="395">
        <v>45752.8</v>
      </c>
      <c r="G177" s="401" t="s">
        <v>974</v>
      </c>
      <c r="H177" s="570"/>
      <c r="I177" s="191"/>
    </row>
    <row r="178" spans="2:9" ht="15" customHeight="1">
      <c r="B178" s="191"/>
      <c r="C178" s="818" t="s">
        <v>975</v>
      </c>
      <c r="D178" s="310" t="s">
        <v>976</v>
      </c>
      <c r="E178" s="396">
        <v>47930</v>
      </c>
      <c r="F178" s="840">
        <v>47930</v>
      </c>
      <c r="G178" s="837" t="s">
        <v>977</v>
      </c>
      <c r="H178" s="570"/>
      <c r="I178" s="191"/>
    </row>
    <row r="179" spans="2:9" ht="14.25">
      <c r="B179" s="191"/>
      <c r="C179" s="901"/>
      <c r="D179" s="310" t="s">
        <v>978</v>
      </c>
      <c r="E179" s="396">
        <v>152620</v>
      </c>
      <c r="F179" s="841"/>
      <c r="G179" s="837"/>
      <c r="H179" s="570"/>
      <c r="I179" s="191"/>
    </row>
    <row r="180" spans="2:9" ht="15" thickBot="1">
      <c r="B180" s="191"/>
      <c r="C180" s="902"/>
      <c r="D180" s="384"/>
      <c r="E180" s="384"/>
      <c r="F180" s="384"/>
      <c r="G180" s="385"/>
      <c r="H180" s="570"/>
      <c r="I180" s="191"/>
    </row>
    <row r="181" spans="2:9" ht="15" thickBot="1" thickTop="1">
      <c r="B181" s="191"/>
      <c r="C181" s="524"/>
      <c r="D181" s="319"/>
      <c r="E181" s="387"/>
      <c r="F181" s="349"/>
      <c r="G181" s="319"/>
      <c r="H181" s="570"/>
      <c r="I181" s="191"/>
    </row>
    <row r="182" spans="2:9" s="437" customFormat="1" ht="15" thickTop="1">
      <c r="B182" s="191"/>
      <c r="C182" s="866" t="s">
        <v>982</v>
      </c>
      <c r="D182" s="867"/>
      <c r="E182" s="867"/>
      <c r="F182" s="867"/>
      <c r="G182" s="868"/>
      <c r="H182" s="570"/>
      <c r="I182" s="191"/>
    </row>
    <row r="183" spans="2:9" s="437" customFormat="1" ht="28.5" thickBot="1">
      <c r="B183" s="191"/>
      <c r="C183" s="409" t="s">
        <v>285</v>
      </c>
      <c r="D183" s="486" t="s">
        <v>226</v>
      </c>
      <c r="E183" s="486" t="s">
        <v>281</v>
      </c>
      <c r="F183" s="486" t="s">
        <v>282</v>
      </c>
      <c r="G183" s="410" t="s">
        <v>279</v>
      </c>
      <c r="H183" s="570"/>
      <c r="I183" s="191"/>
    </row>
    <row r="184" spans="2:9" s="437" customFormat="1" ht="18" customHeight="1" thickBot="1">
      <c r="B184" s="191"/>
      <c r="C184" s="487" t="s">
        <v>980</v>
      </c>
      <c r="D184" s="488" t="s">
        <v>963</v>
      </c>
      <c r="E184" s="405">
        <v>40000</v>
      </c>
      <c r="F184" s="484">
        <v>40000</v>
      </c>
      <c r="G184" s="411" t="s">
        <v>979</v>
      </c>
      <c r="H184" s="570"/>
      <c r="I184" s="191"/>
    </row>
    <row r="185" spans="2:9" s="437" customFormat="1" ht="19.5" customHeight="1">
      <c r="B185" s="191"/>
      <c r="C185" s="489" t="s">
        <v>1075</v>
      </c>
      <c r="D185" s="173" t="s">
        <v>1076</v>
      </c>
      <c r="E185" s="405">
        <f>(164440*2)/100</f>
        <v>3288.8</v>
      </c>
      <c r="F185" s="851">
        <v>2500</v>
      </c>
      <c r="G185" s="853" t="s">
        <v>998</v>
      </c>
      <c r="H185" s="570"/>
      <c r="I185" s="191"/>
    </row>
    <row r="186" spans="2:9" s="437" customFormat="1" ht="19.5" customHeight="1" thickBot="1">
      <c r="B186" s="191"/>
      <c r="C186" s="489"/>
      <c r="D186" s="175" t="s">
        <v>966</v>
      </c>
      <c r="E186" s="485">
        <f>250000/100</f>
        <v>2500</v>
      </c>
      <c r="F186" s="852"/>
      <c r="G186" s="854"/>
      <c r="H186" s="570"/>
      <c r="I186" s="191"/>
    </row>
    <row r="187" spans="2:9" ht="15" customHeight="1" thickTop="1">
      <c r="B187" s="191"/>
      <c r="C187" s="822"/>
      <c r="D187" s="822"/>
      <c r="E187" s="822"/>
      <c r="F187" s="822"/>
      <c r="G187" s="822"/>
      <c r="H187" s="570"/>
      <c r="I187" s="191"/>
    </row>
    <row r="188" spans="2:9" s="437" customFormat="1" ht="14.25">
      <c r="B188" s="191"/>
      <c r="C188" s="742" t="s">
        <v>1049</v>
      </c>
      <c r="D188" s="742"/>
      <c r="E188" s="742"/>
      <c r="F188" s="742"/>
      <c r="G188" s="742"/>
      <c r="H188" s="570"/>
      <c r="I188" s="191"/>
    </row>
    <row r="189" spans="2:9" s="437" customFormat="1" ht="28.5" thickBot="1">
      <c r="B189" s="191"/>
      <c r="C189" s="409" t="s">
        <v>285</v>
      </c>
      <c r="D189" s="486" t="s">
        <v>226</v>
      </c>
      <c r="E189" s="486" t="s">
        <v>281</v>
      </c>
      <c r="F189" s="486" t="s">
        <v>282</v>
      </c>
      <c r="G189" s="410" t="s">
        <v>279</v>
      </c>
      <c r="H189" s="570"/>
      <c r="I189" s="191"/>
    </row>
    <row r="190" spans="2:9" s="437" customFormat="1" ht="27" customHeight="1">
      <c r="B190" s="191"/>
      <c r="C190" s="845" t="s">
        <v>1160</v>
      </c>
      <c r="D190" s="450" t="s">
        <v>1013</v>
      </c>
      <c r="E190" s="322">
        <v>80604.35</v>
      </c>
      <c r="F190" s="180"/>
      <c r="G190" s="861" t="s">
        <v>1014</v>
      </c>
      <c r="H190" s="570"/>
      <c r="I190" s="191"/>
    </row>
    <row r="191" spans="2:9" s="437" customFormat="1" ht="14.25">
      <c r="B191" s="191"/>
      <c r="C191" s="846"/>
      <c r="D191" s="303" t="s">
        <v>1015</v>
      </c>
      <c r="E191" s="483">
        <v>171808.4</v>
      </c>
      <c r="F191" s="346"/>
      <c r="G191" s="862"/>
      <c r="H191" s="570"/>
      <c r="I191" s="191"/>
    </row>
    <row r="192" spans="2:9" s="437" customFormat="1" ht="21.75" customHeight="1">
      <c r="B192" s="191"/>
      <c r="C192" s="846"/>
      <c r="D192" s="303" t="s">
        <v>1016</v>
      </c>
      <c r="E192" s="483">
        <v>62799.45</v>
      </c>
      <c r="F192" s="520"/>
      <c r="G192" s="862"/>
      <c r="H192" s="570"/>
      <c r="I192" s="191"/>
    </row>
    <row r="193" spans="2:9" s="437" customFormat="1" ht="15" customHeight="1">
      <c r="B193" s="191"/>
      <c r="C193" s="846"/>
      <c r="D193" s="303" t="s">
        <v>1017</v>
      </c>
      <c r="E193" s="574">
        <v>43466.88</v>
      </c>
      <c r="F193" s="571"/>
      <c r="G193" s="862"/>
      <c r="H193" s="570"/>
      <c r="I193" s="191"/>
    </row>
    <row r="194" spans="2:9" s="437" customFormat="1" ht="14.25">
      <c r="B194" s="191"/>
      <c r="C194" s="846"/>
      <c r="D194" s="575" t="s">
        <v>1018</v>
      </c>
      <c r="E194" s="576">
        <v>41637.8</v>
      </c>
      <c r="F194" s="572">
        <v>41637.8</v>
      </c>
      <c r="G194" s="862"/>
      <c r="H194" s="570"/>
      <c r="I194" s="191"/>
    </row>
    <row r="195" spans="2:9" s="437" customFormat="1" ht="14.25">
      <c r="B195" s="191"/>
      <c r="C195" s="846"/>
      <c r="D195" s="577" t="s">
        <v>1019</v>
      </c>
      <c r="E195" s="574">
        <v>56361.32</v>
      </c>
      <c r="F195" s="520"/>
      <c r="G195" s="862"/>
      <c r="H195" s="570"/>
      <c r="I195" s="191"/>
    </row>
    <row r="196" spans="2:9" s="437" customFormat="1" ht="15" customHeight="1" thickBot="1">
      <c r="B196" s="191"/>
      <c r="C196" s="847"/>
      <c r="D196" s="578" t="s">
        <v>1020</v>
      </c>
      <c r="E196" s="579">
        <v>45554.09</v>
      </c>
      <c r="F196" s="521"/>
      <c r="G196" s="863"/>
      <c r="H196" s="570"/>
      <c r="I196" s="191"/>
    </row>
    <row r="197" spans="2:9" s="437" customFormat="1" ht="14.25">
      <c r="B197" s="191"/>
      <c r="C197" s="848" t="s">
        <v>1161</v>
      </c>
      <c r="D197" s="580" t="s">
        <v>1021</v>
      </c>
      <c r="E197" s="581">
        <v>96760.5</v>
      </c>
      <c r="F197" s="864">
        <v>61189.96</v>
      </c>
      <c r="G197" s="855" t="s">
        <v>1014</v>
      </c>
      <c r="H197" s="570"/>
      <c r="I197" s="191"/>
    </row>
    <row r="198" spans="2:9" s="437" customFormat="1" ht="14.25">
      <c r="B198" s="191"/>
      <c r="C198" s="849"/>
      <c r="D198" s="582" t="s">
        <v>1022</v>
      </c>
      <c r="E198" s="583">
        <v>59931.75</v>
      </c>
      <c r="F198" s="865"/>
      <c r="G198" s="856"/>
      <c r="H198" s="570"/>
      <c r="I198" s="191"/>
    </row>
    <row r="199" spans="2:9" s="437" customFormat="1" ht="15" customHeight="1">
      <c r="B199" s="191"/>
      <c r="C199" s="849"/>
      <c r="D199" s="582" t="s">
        <v>1023</v>
      </c>
      <c r="E199" s="583">
        <v>75968.4</v>
      </c>
      <c r="F199" s="865"/>
      <c r="G199" s="856"/>
      <c r="H199" s="570"/>
      <c r="I199" s="191"/>
    </row>
    <row r="200" spans="2:9" s="437" customFormat="1" ht="14.25">
      <c r="B200" s="191"/>
      <c r="C200" s="849"/>
      <c r="D200" s="582" t="s">
        <v>1020</v>
      </c>
      <c r="E200" s="583">
        <v>87517.35</v>
      </c>
      <c r="F200" s="865"/>
      <c r="G200" s="856"/>
      <c r="H200" s="570"/>
      <c r="I200" s="191"/>
    </row>
    <row r="201" spans="2:9" s="437" customFormat="1" ht="14.25">
      <c r="B201" s="191"/>
      <c r="C201" s="849"/>
      <c r="D201" s="582" t="s">
        <v>1024</v>
      </c>
      <c r="E201" s="583">
        <v>62467.5</v>
      </c>
      <c r="F201" s="865"/>
      <c r="G201" s="856"/>
      <c r="H201" s="570"/>
      <c r="I201" s="191"/>
    </row>
    <row r="202" spans="2:9" s="437" customFormat="1" ht="15" customHeight="1">
      <c r="B202" s="191"/>
      <c r="C202" s="849"/>
      <c r="D202" s="582" t="s">
        <v>1025</v>
      </c>
      <c r="E202" s="583">
        <v>81537.6</v>
      </c>
      <c r="F202" s="865"/>
      <c r="G202" s="856"/>
      <c r="H202" s="570"/>
      <c r="I202" s="191"/>
    </row>
    <row r="203" spans="2:9" s="437" customFormat="1" ht="14.25">
      <c r="B203" s="191"/>
      <c r="C203" s="849"/>
      <c r="D203" s="584" t="s">
        <v>1026</v>
      </c>
      <c r="E203" s="585">
        <v>61189.96</v>
      </c>
      <c r="F203" s="865"/>
      <c r="G203" s="856"/>
      <c r="H203" s="570"/>
      <c r="I203" s="191"/>
    </row>
    <row r="204" spans="2:9" s="437" customFormat="1" ht="15" thickBot="1">
      <c r="B204" s="191"/>
      <c r="C204" s="849"/>
      <c r="D204" s="586" t="s">
        <v>1027</v>
      </c>
      <c r="E204" s="587">
        <v>60605.31</v>
      </c>
      <c r="F204" s="865"/>
      <c r="G204" s="856"/>
      <c r="H204" s="570"/>
      <c r="I204" s="191"/>
    </row>
    <row r="205" spans="2:9" s="437" customFormat="1" ht="21.75" customHeight="1">
      <c r="B205" s="191"/>
      <c r="C205" s="848" t="s">
        <v>1162</v>
      </c>
      <c r="D205" s="588" t="s">
        <v>1021</v>
      </c>
      <c r="E205" s="581">
        <v>118852.5</v>
      </c>
      <c r="F205" s="759">
        <v>65145</v>
      </c>
      <c r="G205" s="733" t="s">
        <v>1028</v>
      </c>
      <c r="H205" s="570"/>
      <c r="I205" s="191"/>
    </row>
    <row r="206" spans="2:9" s="437" customFormat="1" ht="14.25">
      <c r="B206" s="191"/>
      <c r="C206" s="849"/>
      <c r="D206" s="582" t="s">
        <v>1029</v>
      </c>
      <c r="E206" s="583">
        <v>54099</v>
      </c>
      <c r="F206" s="760"/>
      <c r="G206" s="734"/>
      <c r="H206" s="570"/>
      <c r="I206" s="191"/>
    </row>
    <row r="207" spans="2:9" s="437" customFormat="1" ht="21.75" customHeight="1" thickBot="1">
      <c r="B207" s="191"/>
      <c r="C207" s="849"/>
      <c r="D207" s="589" t="s">
        <v>1030</v>
      </c>
      <c r="E207" s="590">
        <v>59632.5</v>
      </c>
      <c r="F207" s="760"/>
      <c r="G207" s="734"/>
      <c r="H207" s="570"/>
      <c r="I207" s="191"/>
    </row>
    <row r="208" spans="2:9" s="437" customFormat="1" ht="15" customHeight="1">
      <c r="B208" s="191"/>
      <c r="C208" s="849"/>
      <c r="D208" s="580" t="s">
        <v>1025</v>
      </c>
      <c r="E208" s="591">
        <v>54099</v>
      </c>
      <c r="F208" s="760"/>
      <c r="G208" s="734"/>
      <c r="H208" s="570"/>
      <c r="I208" s="191"/>
    </row>
    <row r="209" spans="2:9" s="437" customFormat="1" ht="14.25">
      <c r="B209" s="191"/>
      <c r="C209" s="849"/>
      <c r="D209" s="584" t="s">
        <v>764</v>
      </c>
      <c r="E209" s="592">
        <v>65145</v>
      </c>
      <c r="F209" s="760"/>
      <c r="G209" s="734"/>
      <c r="H209" s="570"/>
      <c r="I209" s="191"/>
    </row>
    <row r="210" spans="2:9" s="437" customFormat="1" ht="27.75">
      <c r="B210" s="191"/>
      <c r="C210" s="849"/>
      <c r="D210" s="582" t="s">
        <v>1031</v>
      </c>
      <c r="E210" s="593">
        <v>62467.5</v>
      </c>
      <c r="F210" s="760"/>
      <c r="G210" s="734"/>
      <c r="H210" s="570"/>
      <c r="I210" s="191"/>
    </row>
    <row r="211" spans="2:9" s="437" customFormat="1" ht="15" thickBot="1">
      <c r="B211" s="191"/>
      <c r="C211" s="850"/>
      <c r="D211" s="594" t="s">
        <v>1032</v>
      </c>
      <c r="E211" s="595">
        <v>16258.5</v>
      </c>
      <c r="F211" s="761"/>
      <c r="G211" s="744"/>
      <c r="H211" s="570"/>
      <c r="I211" s="191"/>
    </row>
    <row r="212" spans="2:9" s="437" customFormat="1" ht="21.75" customHeight="1">
      <c r="B212" s="191"/>
      <c r="C212" s="890" t="s">
        <v>1163</v>
      </c>
      <c r="D212" s="596" t="s">
        <v>1033</v>
      </c>
      <c r="E212" s="597">
        <v>90827.83</v>
      </c>
      <c r="F212" s="739">
        <v>90827.83</v>
      </c>
      <c r="G212" s="733" t="s">
        <v>1028</v>
      </c>
      <c r="H212" s="570"/>
      <c r="I212" s="191"/>
    </row>
    <row r="213" spans="2:9" s="437" customFormat="1" ht="18" customHeight="1">
      <c r="B213" s="191"/>
      <c r="C213" s="891"/>
      <c r="D213" s="582" t="s">
        <v>1021</v>
      </c>
      <c r="E213" s="598">
        <v>12427</v>
      </c>
      <c r="F213" s="740"/>
      <c r="G213" s="734"/>
      <c r="H213" s="570"/>
      <c r="I213" s="191"/>
    </row>
    <row r="214" spans="2:9" s="437" customFormat="1" ht="18" customHeight="1">
      <c r="B214" s="191"/>
      <c r="C214" s="891"/>
      <c r="D214" s="582" t="s">
        <v>1034</v>
      </c>
      <c r="E214" s="598">
        <v>66949.42</v>
      </c>
      <c r="F214" s="740"/>
      <c r="G214" s="734"/>
      <c r="H214" s="570"/>
      <c r="I214" s="191"/>
    </row>
    <row r="215" spans="2:9" s="437" customFormat="1" ht="18" customHeight="1">
      <c r="B215" s="191"/>
      <c r="C215" s="891"/>
      <c r="D215" s="582" t="s">
        <v>1035</v>
      </c>
      <c r="E215" s="598">
        <v>90622.39</v>
      </c>
      <c r="F215" s="740"/>
      <c r="G215" s="734"/>
      <c r="H215" s="570"/>
      <c r="I215" s="191"/>
    </row>
    <row r="216" spans="2:9" s="437" customFormat="1" ht="18" customHeight="1">
      <c r="B216" s="191"/>
      <c r="C216" s="891"/>
      <c r="D216" s="582" t="s">
        <v>1036</v>
      </c>
      <c r="E216" s="598">
        <v>70185.36</v>
      </c>
      <c r="F216" s="740"/>
      <c r="G216" s="734"/>
      <c r="H216" s="570"/>
      <c r="I216" s="191"/>
    </row>
    <row r="217" spans="2:9" s="437" customFormat="1" ht="18" customHeight="1">
      <c r="B217" s="191"/>
      <c r="C217" s="891"/>
      <c r="D217" s="582" t="s">
        <v>1032</v>
      </c>
      <c r="E217" s="598">
        <v>16360.765</v>
      </c>
      <c r="F217" s="740"/>
      <c r="G217" s="734"/>
      <c r="H217" s="570"/>
      <c r="I217" s="191"/>
    </row>
    <row r="218" spans="2:9" s="437" customFormat="1" ht="20.25" customHeight="1" thickBot="1">
      <c r="B218" s="191"/>
      <c r="C218" s="891"/>
      <c r="D218" s="589" t="s">
        <v>1037</v>
      </c>
      <c r="E218" s="641">
        <v>94008.94</v>
      </c>
      <c r="F218" s="741"/>
      <c r="G218" s="735"/>
      <c r="H218" s="570"/>
      <c r="I218" s="191"/>
    </row>
    <row r="219" spans="2:9" s="437" customFormat="1" ht="51.75" customHeight="1">
      <c r="B219" s="191"/>
      <c r="C219" s="828" t="s">
        <v>1176</v>
      </c>
      <c r="D219" s="580" t="s">
        <v>1038</v>
      </c>
      <c r="E219" s="644">
        <v>9000</v>
      </c>
      <c r="F219" s="759">
        <v>8746.4</v>
      </c>
      <c r="G219" s="736" t="s">
        <v>1039</v>
      </c>
      <c r="H219" s="570"/>
      <c r="I219" s="191"/>
    </row>
    <row r="220" spans="2:9" s="437" customFormat="1" ht="55.5">
      <c r="B220" s="191"/>
      <c r="C220" s="829"/>
      <c r="D220" s="582" t="s">
        <v>1040</v>
      </c>
      <c r="E220" s="582" t="s">
        <v>1077</v>
      </c>
      <c r="F220" s="760"/>
      <c r="G220" s="737"/>
      <c r="H220" s="570"/>
      <c r="I220" s="191"/>
    </row>
    <row r="221" spans="2:9" s="437" customFormat="1" ht="56.25" thickBot="1">
      <c r="B221" s="191"/>
      <c r="C221" s="830"/>
      <c r="D221" s="594" t="s">
        <v>1041</v>
      </c>
      <c r="E221" s="599">
        <v>8746.4</v>
      </c>
      <c r="F221" s="761"/>
      <c r="G221" s="738"/>
      <c r="H221" s="570"/>
      <c r="I221" s="191"/>
    </row>
    <row r="222" spans="2:9" s="437" customFormat="1" ht="28.5" customHeight="1">
      <c r="B222" s="191"/>
      <c r="C222" s="892" t="s">
        <v>1164</v>
      </c>
      <c r="D222" s="642" t="s">
        <v>1042</v>
      </c>
      <c r="E222" s="643">
        <v>38000</v>
      </c>
      <c r="F222" s="762">
        <v>38000</v>
      </c>
      <c r="G222" s="763" t="s">
        <v>1039</v>
      </c>
      <c r="H222" s="570"/>
      <c r="I222" s="191"/>
    </row>
    <row r="223" spans="2:9" s="437" customFormat="1" ht="27.75">
      <c r="B223" s="191"/>
      <c r="C223" s="893"/>
      <c r="D223" s="582" t="s">
        <v>1043</v>
      </c>
      <c r="E223" s="600">
        <v>55539</v>
      </c>
      <c r="F223" s="740"/>
      <c r="G223" s="763"/>
      <c r="H223" s="570"/>
      <c r="I223" s="191"/>
    </row>
    <row r="224" spans="2:9" s="437" customFormat="1" ht="14.25">
      <c r="B224" s="191"/>
      <c r="C224" s="893"/>
      <c r="D224" s="764" t="s">
        <v>1044</v>
      </c>
      <c r="E224" s="753">
        <v>57014</v>
      </c>
      <c r="F224" s="740"/>
      <c r="G224" s="763"/>
      <c r="H224" s="570"/>
      <c r="I224" s="191"/>
    </row>
    <row r="225" spans="2:9" s="437" customFormat="1" ht="14.25">
      <c r="B225" s="191"/>
      <c r="C225" s="893"/>
      <c r="D225" s="765"/>
      <c r="E225" s="753"/>
      <c r="F225" s="740"/>
      <c r="G225" s="763"/>
      <c r="H225" s="570"/>
      <c r="I225" s="191"/>
    </row>
    <row r="226" spans="2:9" s="437" customFormat="1" ht="14.25">
      <c r="B226" s="191"/>
      <c r="C226" s="893"/>
      <c r="D226" s="752" t="s">
        <v>1045</v>
      </c>
      <c r="E226" s="753">
        <v>88210.2667</v>
      </c>
      <c r="F226" s="740"/>
      <c r="G226" s="763"/>
      <c r="H226" s="570"/>
      <c r="I226" s="191"/>
    </row>
    <row r="227" spans="2:9" s="437" customFormat="1" ht="14.25">
      <c r="B227" s="191"/>
      <c r="C227" s="893"/>
      <c r="D227" s="752"/>
      <c r="E227" s="753"/>
      <c r="F227" s="740"/>
      <c r="G227" s="763"/>
      <c r="H227" s="570"/>
      <c r="I227" s="191"/>
    </row>
    <row r="228" spans="2:9" s="437" customFormat="1" ht="14.25">
      <c r="B228" s="191"/>
      <c r="C228" s="893"/>
      <c r="D228" s="752" t="s">
        <v>1046</v>
      </c>
      <c r="E228" s="753">
        <v>138736</v>
      </c>
      <c r="F228" s="740"/>
      <c r="G228" s="763"/>
      <c r="H228" s="570"/>
      <c r="I228" s="191"/>
    </row>
    <row r="229" spans="2:9" s="437" customFormat="1" ht="14.25">
      <c r="B229" s="191"/>
      <c r="C229" s="893"/>
      <c r="D229" s="752"/>
      <c r="E229" s="753"/>
      <c r="F229" s="740"/>
      <c r="G229" s="763"/>
      <c r="H229" s="570"/>
      <c r="I229" s="191"/>
    </row>
    <row r="230" spans="2:9" s="437" customFormat="1" ht="14.25">
      <c r="B230" s="191"/>
      <c r="C230" s="893"/>
      <c r="D230" s="752" t="s">
        <v>1047</v>
      </c>
      <c r="E230" s="753">
        <v>117145.96</v>
      </c>
      <c r="F230" s="740"/>
      <c r="G230" s="763"/>
      <c r="H230" s="570"/>
      <c r="I230" s="191"/>
    </row>
    <row r="231" spans="2:9" s="437" customFormat="1" ht="15" thickBot="1">
      <c r="B231" s="191"/>
      <c r="C231" s="894"/>
      <c r="D231" s="754"/>
      <c r="E231" s="755"/>
      <c r="F231" s="741"/>
      <c r="G231" s="763"/>
      <c r="H231" s="570"/>
      <c r="I231" s="191"/>
    </row>
    <row r="232" spans="2:9" s="437" customFormat="1" ht="87.75" customHeight="1" thickBot="1">
      <c r="B232" s="191"/>
      <c r="C232" s="825" t="s">
        <v>1165</v>
      </c>
      <c r="D232" s="766" t="s">
        <v>988</v>
      </c>
      <c r="E232" s="723">
        <v>48832.7518</v>
      </c>
      <c r="F232" s="831">
        <v>48832.7518</v>
      </c>
      <c r="G232" s="834" t="s">
        <v>1048</v>
      </c>
      <c r="H232" s="570"/>
      <c r="I232" s="191"/>
    </row>
    <row r="233" spans="2:9" s="437" customFormat="1" ht="14.25" hidden="1">
      <c r="B233" s="191"/>
      <c r="C233" s="893"/>
      <c r="D233" s="767"/>
      <c r="E233" s="724"/>
      <c r="F233" s="832"/>
      <c r="G233" s="835"/>
      <c r="H233" s="570"/>
      <c r="I233" s="191"/>
    </row>
    <row r="234" spans="2:9" s="437" customFormat="1" ht="14.25" hidden="1">
      <c r="B234" s="191"/>
      <c r="C234" s="893"/>
      <c r="D234" s="767"/>
      <c r="E234" s="724"/>
      <c r="F234" s="832"/>
      <c r="G234" s="835"/>
      <c r="H234" s="570"/>
      <c r="I234" s="191"/>
    </row>
    <row r="235" spans="2:9" s="437" customFormat="1" ht="15" hidden="1" thickBot="1">
      <c r="B235" s="191"/>
      <c r="C235" s="894"/>
      <c r="D235" s="768"/>
      <c r="E235" s="725"/>
      <c r="F235" s="833"/>
      <c r="G235" s="836"/>
      <c r="H235" s="570"/>
      <c r="I235" s="191"/>
    </row>
    <row r="236" spans="2:9" s="437" customFormat="1" ht="39" customHeight="1">
      <c r="B236" s="191"/>
      <c r="C236" s="825" t="s">
        <v>1166</v>
      </c>
      <c r="D236" s="646" t="s">
        <v>1167</v>
      </c>
      <c r="E236" s="647">
        <v>254403.35</v>
      </c>
      <c r="F236" s="726">
        <v>250069.5</v>
      </c>
      <c r="G236" s="756" t="s">
        <v>1039</v>
      </c>
      <c r="H236" s="570"/>
      <c r="I236" s="191"/>
    </row>
    <row r="237" spans="2:9" s="437" customFormat="1" ht="27.75">
      <c r="B237" s="191"/>
      <c r="C237" s="826"/>
      <c r="D237" s="602" t="s">
        <v>1168</v>
      </c>
      <c r="E237" s="601">
        <v>201443.8889</v>
      </c>
      <c r="F237" s="727"/>
      <c r="G237" s="757"/>
      <c r="H237" s="570"/>
      <c r="I237" s="191"/>
    </row>
    <row r="238" spans="2:9" s="437" customFormat="1" ht="14.25">
      <c r="B238" s="191"/>
      <c r="C238" s="826"/>
      <c r="D238" s="603" t="s">
        <v>1169</v>
      </c>
      <c r="E238" s="645">
        <v>250069.5</v>
      </c>
      <c r="F238" s="727"/>
      <c r="G238" s="757"/>
      <c r="H238" s="570"/>
      <c r="I238" s="191"/>
    </row>
    <row r="239" spans="2:9" s="437" customFormat="1" ht="14.25">
      <c r="B239" s="191"/>
      <c r="C239" s="826"/>
      <c r="D239" s="602" t="s">
        <v>1170</v>
      </c>
      <c r="E239" s="601">
        <v>239727.7901</v>
      </c>
      <c r="F239" s="727"/>
      <c r="G239" s="757"/>
      <c r="H239" s="570"/>
      <c r="I239" s="191"/>
    </row>
    <row r="240" spans="2:9" s="437" customFormat="1" ht="15" thickBot="1">
      <c r="B240" s="191"/>
      <c r="C240" s="827"/>
      <c r="D240" s="648" t="s">
        <v>1171</v>
      </c>
      <c r="E240" s="649">
        <v>163789.9366</v>
      </c>
      <c r="F240" s="728"/>
      <c r="G240" s="758"/>
      <c r="H240" s="570"/>
      <c r="I240" s="191"/>
    </row>
    <row r="241" spans="2:9" s="437" customFormat="1" ht="60" customHeight="1">
      <c r="B241" s="191"/>
      <c r="C241" s="825" t="s">
        <v>1172</v>
      </c>
      <c r="D241" s="650" t="s">
        <v>1040</v>
      </c>
      <c r="E241" s="573">
        <v>95000</v>
      </c>
      <c r="F241" s="739">
        <v>7150</v>
      </c>
      <c r="G241" s="733" t="s">
        <v>1039</v>
      </c>
      <c r="H241" s="570"/>
      <c r="I241" s="191"/>
    </row>
    <row r="242" spans="2:9" s="437" customFormat="1" ht="14.25">
      <c r="B242" s="191"/>
      <c r="C242" s="826"/>
      <c r="D242" s="745" t="s">
        <v>1038</v>
      </c>
      <c r="E242" s="746">
        <v>9000</v>
      </c>
      <c r="F242" s="740"/>
      <c r="G242" s="734"/>
      <c r="H242" s="570"/>
      <c r="I242" s="191"/>
    </row>
    <row r="243" spans="2:9" s="437" customFormat="1" ht="14.25">
      <c r="B243" s="191"/>
      <c r="C243" s="826"/>
      <c r="D243" s="745"/>
      <c r="E243" s="746"/>
      <c r="F243" s="740"/>
      <c r="G243" s="734"/>
      <c r="H243" s="570"/>
      <c r="I243" s="191"/>
    </row>
    <row r="244" spans="2:9" s="437" customFormat="1" ht="14.25">
      <c r="B244" s="191"/>
      <c r="C244" s="826"/>
      <c r="D244" s="747" t="s">
        <v>1041</v>
      </c>
      <c r="E244" s="750">
        <v>7150</v>
      </c>
      <c r="F244" s="740"/>
      <c r="G244" s="734"/>
      <c r="H244" s="570"/>
      <c r="I244" s="191"/>
    </row>
    <row r="245" spans="2:9" s="437" customFormat="1" ht="14.25">
      <c r="B245" s="191"/>
      <c r="C245" s="826"/>
      <c r="D245" s="748"/>
      <c r="E245" s="750"/>
      <c r="F245" s="740"/>
      <c r="G245" s="734"/>
      <c r="H245" s="570"/>
      <c r="I245" s="191"/>
    </row>
    <row r="246" spans="2:9" s="437" customFormat="1" ht="51.75" customHeight="1" thickBot="1">
      <c r="B246" s="191"/>
      <c r="C246" s="827"/>
      <c r="D246" s="749"/>
      <c r="E246" s="751"/>
      <c r="F246" s="743"/>
      <c r="G246" s="744"/>
      <c r="H246" s="570"/>
      <c r="I246" s="191"/>
    </row>
    <row r="247" spans="2:9" ht="14.25">
      <c r="B247" s="191"/>
      <c r="C247" s="570"/>
      <c r="D247" s="570"/>
      <c r="E247" s="570"/>
      <c r="F247" s="570"/>
      <c r="G247" s="570"/>
      <c r="H247" s="570"/>
      <c r="I247" s="191"/>
    </row>
    <row r="248" spans="2:9" s="437" customFormat="1" ht="15" customHeight="1">
      <c r="B248" s="191"/>
      <c r="C248" s="815" t="s">
        <v>1078</v>
      </c>
      <c r="D248" s="815"/>
      <c r="E248" s="815"/>
      <c r="F248" s="815"/>
      <c r="G248" s="815"/>
      <c r="H248" s="570"/>
      <c r="I248" s="191"/>
    </row>
    <row r="249" spans="2:9" s="437" customFormat="1" ht="28.5" thickBot="1">
      <c r="B249" s="191"/>
      <c r="C249" s="490" t="s">
        <v>285</v>
      </c>
      <c r="D249" s="491" t="s">
        <v>226</v>
      </c>
      <c r="E249" s="491" t="s">
        <v>281</v>
      </c>
      <c r="F249" s="491" t="s">
        <v>282</v>
      </c>
      <c r="G249" s="491" t="s">
        <v>279</v>
      </c>
      <c r="H249" s="570"/>
      <c r="I249" s="191"/>
    </row>
    <row r="250" spans="2:9" s="452" customFormat="1" ht="30" customHeight="1">
      <c r="B250" s="68"/>
      <c r="C250" s="720" t="s">
        <v>1175</v>
      </c>
      <c r="D250" s="173" t="s">
        <v>1090</v>
      </c>
      <c r="E250" s="497">
        <f>2598960/100</f>
        <v>25989.6</v>
      </c>
      <c r="F250" s="498">
        <v>25989.6</v>
      </c>
      <c r="G250" s="729" t="s">
        <v>1095</v>
      </c>
      <c r="H250" s="70"/>
      <c r="I250" s="719"/>
    </row>
    <row r="251" spans="2:9" s="452" customFormat="1" ht="14.25">
      <c r="B251" s="68"/>
      <c r="C251" s="721"/>
      <c r="D251" s="175" t="s">
        <v>1093</v>
      </c>
      <c r="E251" s="499">
        <f>2751840/100</f>
        <v>27518.4</v>
      </c>
      <c r="F251" s="181"/>
      <c r="G251" s="730"/>
      <c r="H251" s="70"/>
      <c r="I251" s="719"/>
    </row>
    <row r="252" spans="2:9" s="452" customFormat="1" ht="28.5" thickBot="1">
      <c r="B252" s="68"/>
      <c r="C252" s="722"/>
      <c r="D252" s="177" t="s">
        <v>1094</v>
      </c>
      <c r="E252" s="500">
        <f>2700880/100</f>
        <v>27008.8</v>
      </c>
      <c r="F252" s="182"/>
      <c r="G252" s="731"/>
      <c r="H252" s="70"/>
      <c r="I252" s="719"/>
    </row>
    <row r="253" spans="2:9" s="452" customFormat="1" ht="30" customHeight="1">
      <c r="B253" s="68"/>
      <c r="C253" s="720" t="s">
        <v>1175</v>
      </c>
      <c r="D253" s="173" t="s">
        <v>1090</v>
      </c>
      <c r="E253" s="497">
        <f>2598960/100</f>
        <v>25989.6</v>
      </c>
      <c r="F253" s="498">
        <v>25989.6</v>
      </c>
      <c r="G253" s="732" t="s">
        <v>1095</v>
      </c>
      <c r="H253" s="70"/>
      <c r="I253" s="496">
        <f>F254*100</f>
        <v>0</v>
      </c>
    </row>
    <row r="254" spans="2:9" s="452" customFormat="1" ht="14.25">
      <c r="B254" s="68"/>
      <c r="C254" s="721"/>
      <c r="D254" s="175" t="s">
        <v>1093</v>
      </c>
      <c r="E254" s="499">
        <f>2751840/100</f>
        <v>27518.4</v>
      </c>
      <c r="F254" s="181"/>
      <c r="G254" s="730"/>
      <c r="H254" s="70"/>
      <c r="I254" s="451"/>
    </row>
    <row r="255" spans="2:9" s="452" customFormat="1" ht="28.5" thickBot="1">
      <c r="B255" s="68"/>
      <c r="C255" s="722"/>
      <c r="D255" s="177" t="s">
        <v>1094</v>
      </c>
      <c r="E255" s="500">
        <f>2700880/100</f>
        <v>27008.8</v>
      </c>
      <c r="F255" s="182"/>
      <c r="G255" s="731"/>
      <c r="H255" s="70"/>
      <c r="I255" s="451"/>
    </row>
    <row r="256" spans="2:9" s="452" customFormat="1" ht="30" customHeight="1" thickBot="1">
      <c r="B256" s="68"/>
      <c r="C256" s="651" t="s">
        <v>1173</v>
      </c>
      <c r="D256" s="652" t="s">
        <v>1096</v>
      </c>
      <c r="E256" s="653">
        <f>383680/100</f>
        <v>3836.8</v>
      </c>
      <c r="F256" s="653">
        <f>383680/100</f>
        <v>3836.8</v>
      </c>
      <c r="G256" s="651" t="s">
        <v>1174</v>
      </c>
      <c r="H256" s="70"/>
      <c r="I256" s="527"/>
    </row>
    <row r="257" spans="2:9" s="452" customFormat="1" ht="14.25" customHeight="1">
      <c r="B257" s="68"/>
      <c r="C257" s="720" t="s">
        <v>1175</v>
      </c>
      <c r="D257" s="173" t="s">
        <v>1097</v>
      </c>
      <c r="E257" s="174">
        <f>274720/100</f>
        <v>2747.2</v>
      </c>
      <c r="F257" s="497">
        <f>274720/100</f>
        <v>2747.2</v>
      </c>
      <c r="G257" s="732" t="s">
        <v>1095</v>
      </c>
      <c r="H257" s="70"/>
      <c r="I257" s="719"/>
    </row>
    <row r="258" spans="2:9" s="452" customFormat="1" ht="27.75">
      <c r="B258" s="68"/>
      <c r="C258" s="721"/>
      <c r="D258" s="175" t="s">
        <v>1098</v>
      </c>
      <c r="E258" s="482">
        <f>286840/100</f>
        <v>2868.4</v>
      </c>
      <c r="F258" s="181"/>
      <c r="G258" s="730"/>
      <c r="H258" s="70"/>
      <c r="I258" s="719"/>
    </row>
    <row r="259" spans="2:9" s="452" customFormat="1" ht="28.5" thickBot="1">
      <c r="B259" s="68"/>
      <c r="C259" s="722"/>
      <c r="D259" s="177" t="s">
        <v>1099</v>
      </c>
      <c r="E259" s="460">
        <f>290880/100</f>
        <v>2908.8</v>
      </c>
      <c r="F259" s="182"/>
      <c r="G259" s="731"/>
      <c r="H259" s="70"/>
      <c r="I259" s="719"/>
    </row>
    <row r="260" spans="3:8" ht="14.25">
      <c r="C260" s="23"/>
      <c r="D260" s="23"/>
      <c r="E260" s="23"/>
      <c r="F260" s="23"/>
      <c r="G260" s="23"/>
      <c r="H260" s="23"/>
    </row>
    <row r="261" spans="3:8" ht="14.25">
      <c r="C261" s="23"/>
      <c r="D261" s="23"/>
      <c r="E261" s="23"/>
      <c r="F261" s="23"/>
      <c r="G261" s="23"/>
      <c r="H261" s="23"/>
    </row>
    <row r="262" spans="3:8" ht="14.25">
      <c r="C262" s="23"/>
      <c r="D262" s="23"/>
      <c r="E262" s="23"/>
      <c r="F262" s="23"/>
      <c r="G262" s="23"/>
      <c r="H262" s="23"/>
    </row>
    <row r="263" spans="3:8" ht="14.25">
      <c r="C263" s="23"/>
      <c r="D263" s="23"/>
      <c r="E263" s="23"/>
      <c r="F263" s="23"/>
      <c r="G263" s="23"/>
      <c r="H263" s="23"/>
    </row>
    <row r="264" spans="3:8" ht="14.25">
      <c r="C264" s="23"/>
      <c r="D264" s="23"/>
      <c r="E264" s="23"/>
      <c r="F264" s="23"/>
      <c r="G264" s="23"/>
      <c r="H264" s="23"/>
    </row>
    <row r="265" spans="3:8" ht="14.25">
      <c r="C265" s="23"/>
      <c r="D265" s="23"/>
      <c r="E265" s="23"/>
      <c r="F265" s="23"/>
      <c r="G265" s="23"/>
      <c r="H265" s="23"/>
    </row>
    <row r="266" spans="3:8" ht="14.25">
      <c r="C266" s="23"/>
      <c r="D266" s="23"/>
      <c r="E266" s="23"/>
      <c r="F266" s="23"/>
      <c r="G266" s="23"/>
      <c r="H266" s="23"/>
    </row>
    <row r="267" spans="3:8" ht="14.25">
      <c r="C267" s="23"/>
      <c r="D267" s="23"/>
      <c r="E267" s="23"/>
      <c r="F267" s="23"/>
      <c r="G267" s="23"/>
      <c r="H267" s="23"/>
    </row>
    <row r="268" spans="3:8" ht="14.25">
      <c r="C268" s="23"/>
      <c r="D268" s="23"/>
      <c r="E268" s="23"/>
      <c r="F268" s="23"/>
      <c r="G268" s="23"/>
      <c r="H268" s="23"/>
    </row>
    <row r="269" spans="3:8" ht="14.25">
      <c r="C269" s="23"/>
      <c r="D269" s="23"/>
      <c r="E269" s="23"/>
      <c r="F269" s="23"/>
      <c r="G269" s="23"/>
      <c r="H269" s="23"/>
    </row>
    <row r="270" spans="3:8" ht="14.25">
      <c r="C270" s="23"/>
      <c r="D270" s="23"/>
      <c r="E270" s="23"/>
      <c r="F270" s="23"/>
      <c r="G270" s="23"/>
      <c r="H270" s="23"/>
    </row>
    <row r="271" spans="3:8" ht="14.25">
      <c r="C271" s="23"/>
      <c r="D271" s="23"/>
      <c r="E271" s="23"/>
      <c r="F271" s="23"/>
      <c r="G271" s="23"/>
      <c r="H271" s="23"/>
    </row>
    <row r="272" spans="3:8" ht="14.25">
      <c r="C272" s="23"/>
      <c r="D272" s="23"/>
      <c r="E272" s="23"/>
      <c r="F272" s="23"/>
      <c r="G272" s="23"/>
      <c r="H272" s="23"/>
    </row>
    <row r="273" spans="3:8" ht="14.25">
      <c r="C273" s="23"/>
      <c r="D273" s="23"/>
      <c r="E273" s="23"/>
      <c r="F273" s="23"/>
      <c r="G273" s="23"/>
      <c r="H273" s="23"/>
    </row>
    <row r="274" spans="3:8" ht="14.25">
      <c r="C274" s="23"/>
      <c r="D274" s="23"/>
      <c r="E274" s="23"/>
      <c r="F274" s="23"/>
      <c r="G274" s="23"/>
      <c r="H274" s="23"/>
    </row>
    <row r="275" spans="3:8" ht="14.25">
      <c r="C275" s="23"/>
      <c r="D275" s="23"/>
      <c r="E275" s="23"/>
      <c r="F275" s="23"/>
      <c r="G275" s="23"/>
      <c r="H275" s="23"/>
    </row>
    <row r="276" spans="3:8" ht="14.25">
      <c r="C276" s="23"/>
      <c r="D276" s="23"/>
      <c r="E276" s="23"/>
      <c r="F276" s="23"/>
      <c r="G276" s="23"/>
      <c r="H276" s="23"/>
    </row>
    <row r="277" spans="3:8" ht="14.25">
      <c r="C277" s="23"/>
      <c r="D277" s="23"/>
      <c r="E277" s="23"/>
      <c r="F277" s="23"/>
      <c r="G277" s="23"/>
      <c r="H277" s="23"/>
    </row>
    <row r="278" spans="3:8" ht="14.25">
      <c r="C278" s="23"/>
      <c r="D278" s="23"/>
      <c r="E278" s="23"/>
      <c r="F278" s="23"/>
      <c r="G278" s="23"/>
      <c r="H278" s="23"/>
    </row>
    <row r="279" spans="3:8" ht="14.25">
      <c r="C279" s="23"/>
      <c r="D279" s="23"/>
      <c r="E279" s="23"/>
      <c r="F279" s="23"/>
      <c r="G279" s="23"/>
      <c r="H279" s="23"/>
    </row>
    <row r="280" spans="3:8" ht="14.25">
      <c r="C280" s="23"/>
      <c r="D280" s="23"/>
      <c r="E280" s="23"/>
      <c r="F280" s="23"/>
      <c r="G280" s="23"/>
      <c r="H280" s="23"/>
    </row>
    <row r="281" spans="3:8" ht="14.25">
      <c r="C281" s="23"/>
      <c r="D281" s="23"/>
      <c r="E281" s="23"/>
      <c r="F281" s="23"/>
      <c r="G281" s="23"/>
      <c r="H281" s="23"/>
    </row>
    <row r="282" spans="3:8" ht="14.25">
      <c r="C282" s="23"/>
      <c r="D282" s="23"/>
      <c r="E282" s="23"/>
      <c r="F282" s="23"/>
      <c r="G282" s="23"/>
      <c r="H282" s="23"/>
    </row>
    <row r="283" spans="3:8" ht="14.25">
      <c r="C283" s="23"/>
      <c r="D283" s="23"/>
      <c r="E283" s="23"/>
      <c r="F283" s="23"/>
      <c r="G283" s="23"/>
      <c r="H283" s="23"/>
    </row>
    <row r="284" spans="3:8" ht="14.25">
      <c r="C284" s="23"/>
      <c r="D284" s="23"/>
      <c r="E284" s="23"/>
      <c r="F284" s="23"/>
      <c r="G284" s="23"/>
      <c r="H284" s="23"/>
    </row>
    <row r="285" spans="3:8" ht="14.25">
      <c r="C285" s="23"/>
      <c r="D285" s="23"/>
      <c r="E285" s="23"/>
      <c r="F285" s="23"/>
      <c r="G285" s="23"/>
      <c r="H285" s="23"/>
    </row>
    <row r="286" spans="3:8" ht="14.25">
      <c r="C286" s="23"/>
      <c r="D286" s="23"/>
      <c r="E286" s="23"/>
      <c r="F286" s="23"/>
      <c r="G286" s="23"/>
      <c r="H286" s="23"/>
    </row>
    <row r="287" spans="3:8" ht="14.25">
      <c r="C287" s="23"/>
      <c r="D287" s="23"/>
      <c r="E287" s="23"/>
      <c r="F287" s="23"/>
      <c r="G287" s="23"/>
      <c r="H287" s="23"/>
    </row>
    <row r="288" spans="3:8" ht="14.25">
      <c r="C288" s="23"/>
      <c r="D288" s="23"/>
      <c r="E288" s="23"/>
      <c r="F288" s="23"/>
      <c r="G288" s="23"/>
      <c r="H288" s="23"/>
    </row>
    <row r="289" spans="3:8" ht="14.25">
      <c r="C289" s="23"/>
      <c r="D289" s="23"/>
      <c r="E289" s="23"/>
      <c r="F289" s="23"/>
      <c r="G289" s="23"/>
      <c r="H289" s="23"/>
    </row>
    <row r="290" spans="3:8" ht="14.25">
      <c r="C290" s="23"/>
      <c r="D290" s="23"/>
      <c r="E290" s="23"/>
      <c r="F290" s="23"/>
      <c r="G290" s="23"/>
      <c r="H290" s="23"/>
    </row>
    <row r="291" spans="3:8" ht="14.25">
      <c r="C291" s="23"/>
      <c r="D291" s="23"/>
      <c r="E291" s="23"/>
      <c r="F291" s="23"/>
      <c r="G291" s="23"/>
      <c r="H291" s="23"/>
    </row>
    <row r="292" spans="3:8" ht="14.25">
      <c r="C292" s="23"/>
      <c r="D292" s="23"/>
      <c r="E292" s="23"/>
      <c r="F292" s="23"/>
      <c r="G292" s="23"/>
      <c r="H292" s="23"/>
    </row>
    <row r="293" spans="3:8" ht="14.25">
      <c r="C293" s="23"/>
      <c r="D293" s="23"/>
      <c r="E293" s="23"/>
      <c r="F293" s="23"/>
      <c r="G293" s="23"/>
      <c r="H293" s="23"/>
    </row>
    <row r="294" spans="3:8" ht="14.25">
      <c r="C294" s="23"/>
      <c r="D294" s="23"/>
      <c r="E294" s="23"/>
      <c r="F294" s="23"/>
      <c r="G294" s="23"/>
      <c r="H294" s="23"/>
    </row>
    <row r="295" spans="3:8" ht="14.25">
      <c r="C295" s="23"/>
      <c r="D295" s="23"/>
      <c r="E295" s="23"/>
      <c r="F295" s="23"/>
      <c r="G295" s="23"/>
      <c r="H295" s="23"/>
    </row>
    <row r="296" spans="3:8" ht="14.25">
      <c r="C296" s="23"/>
      <c r="D296" s="23"/>
      <c r="E296" s="23"/>
      <c r="F296" s="23"/>
      <c r="G296" s="23"/>
      <c r="H296" s="23"/>
    </row>
    <row r="297" spans="3:8" ht="14.25">
      <c r="C297" s="23"/>
      <c r="D297" s="23"/>
      <c r="E297" s="23"/>
      <c r="F297" s="23"/>
      <c r="G297" s="23"/>
      <c r="H297" s="23"/>
    </row>
    <row r="298" spans="3:8" ht="14.25">
      <c r="C298" s="23"/>
      <c r="D298" s="23"/>
      <c r="E298" s="23"/>
      <c r="F298" s="23"/>
      <c r="G298" s="23"/>
      <c r="H298" s="23"/>
    </row>
    <row r="299" spans="3:8" ht="14.25">
      <c r="C299" s="23"/>
      <c r="D299" s="23"/>
      <c r="E299" s="23"/>
      <c r="F299" s="23"/>
      <c r="G299" s="23"/>
      <c r="H299" s="23"/>
    </row>
    <row r="300" spans="3:8" ht="14.25">
      <c r="C300" s="23"/>
      <c r="D300" s="23"/>
      <c r="E300" s="23"/>
      <c r="F300" s="23"/>
      <c r="G300" s="23"/>
      <c r="H300" s="23"/>
    </row>
    <row r="301" spans="3:8" ht="14.25">
      <c r="C301" s="23"/>
      <c r="D301" s="23"/>
      <c r="E301" s="23"/>
      <c r="F301" s="23"/>
      <c r="G301" s="23"/>
      <c r="H301" s="23"/>
    </row>
    <row r="302" spans="3:8" ht="14.25">
      <c r="C302" s="23"/>
      <c r="D302" s="23"/>
      <c r="E302" s="23"/>
      <c r="F302" s="23"/>
      <c r="G302" s="23"/>
      <c r="H302" s="23"/>
    </row>
    <row r="303" spans="3:8" ht="14.25">
      <c r="C303" s="23"/>
      <c r="D303" s="23"/>
      <c r="E303" s="23"/>
      <c r="F303" s="23"/>
      <c r="G303" s="23"/>
      <c r="H303" s="23"/>
    </row>
    <row r="304" spans="3:8" ht="14.25">
      <c r="C304" s="23"/>
      <c r="D304" s="23"/>
      <c r="E304" s="23"/>
      <c r="F304" s="23"/>
      <c r="G304" s="23"/>
      <c r="H304" s="23"/>
    </row>
    <row r="305" spans="3:8" ht="14.25">
      <c r="C305" s="23"/>
      <c r="D305" s="23"/>
      <c r="E305" s="23"/>
      <c r="F305" s="23"/>
      <c r="G305" s="23"/>
      <c r="H305" s="23"/>
    </row>
    <row r="306" spans="3:8" ht="14.25">
      <c r="C306" s="23"/>
      <c r="D306" s="23"/>
      <c r="E306" s="23"/>
      <c r="F306" s="23"/>
      <c r="G306" s="23"/>
      <c r="H306" s="23"/>
    </row>
    <row r="307" spans="3:8" ht="14.25">
      <c r="C307" s="23"/>
      <c r="D307" s="23"/>
      <c r="E307" s="23"/>
      <c r="F307" s="23"/>
      <c r="G307" s="23"/>
      <c r="H307" s="23"/>
    </row>
    <row r="308" spans="3:8" ht="14.25">
      <c r="C308" s="23"/>
      <c r="D308" s="23"/>
      <c r="E308" s="23"/>
      <c r="F308" s="23"/>
      <c r="G308" s="23"/>
      <c r="H308" s="23"/>
    </row>
    <row r="309" spans="3:8" ht="14.25">
      <c r="C309" s="23"/>
      <c r="D309" s="23"/>
      <c r="E309" s="23"/>
      <c r="F309" s="23"/>
      <c r="G309" s="23"/>
      <c r="H309" s="23"/>
    </row>
    <row r="310" spans="3:8" ht="14.25">
      <c r="C310" s="23"/>
      <c r="D310" s="23"/>
      <c r="E310" s="23"/>
      <c r="F310" s="23"/>
      <c r="G310" s="23"/>
      <c r="H310" s="23"/>
    </row>
    <row r="311" spans="3:8" ht="14.25">
      <c r="C311" s="23"/>
      <c r="D311" s="23"/>
      <c r="E311" s="23"/>
      <c r="F311" s="23"/>
      <c r="G311" s="23"/>
      <c r="H311" s="23"/>
    </row>
    <row r="312" spans="3:8" ht="14.25">
      <c r="C312" s="23"/>
      <c r="D312" s="23"/>
      <c r="E312" s="23"/>
      <c r="F312" s="23"/>
      <c r="G312" s="23"/>
      <c r="H312" s="23"/>
    </row>
    <row r="313" spans="3:8" ht="14.25">
      <c r="C313" s="23"/>
      <c r="D313" s="23"/>
      <c r="E313" s="23"/>
      <c r="F313" s="23"/>
      <c r="G313" s="23"/>
      <c r="H313" s="23"/>
    </row>
    <row r="314" spans="3:8" ht="14.25">
      <c r="C314" s="23"/>
      <c r="D314" s="23"/>
      <c r="E314" s="23"/>
      <c r="F314" s="23"/>
      <c r="G314" s="23"/>
      <c r="H314" s="23"/>
    </row>
    <row r="315" spans="3:8" ht="14.25">
      <c r="C315" s="23"/>
      <c r="D315" s="23"/>
      <c r="E315" s="23"/>
      <c r="F315" s="23"/>
      <c r="G315" s="23"/>
      <c r="H315" s="23"/>
    </row>
    <row r="316" spans="3:8" ht="14.25">
      <c r="C316" s="23"/>
      <c r="D316" s="23"/>
      <c r="E316" s="23"/>
      <c r="F316" s="23"/>
      <c r="G316" s="23"/>
      <c r="H316" s="23"/>
    </row>
    <row r="317" spans="3:8" ht="14.25">
      <c r="C317" s="23"/>
      <c r="D317" s="23"/>
      <c r="E317" s="23"/>
      <c r="F317" s="23"/>
      <c r="G317" s="23"/>
      <c r="H317" s="23"/>
    </row>
    <row r="318" spans="3:8" ht="14.25">
      <c r="C318" s="23"/>
      <c r="D318" s="23"/>
      <c r="E318" s="23"/>
      <c r="F318" s="23"/>
      <c r="G318" s="23"/>
      <c r="H318" s="23"/>
    </row>
    <row r="319" spans="3:8" ht="14.25">
      <c r="C319" s="23"/>
      <c r="D319" s="23"/>
      <c r="E319" s="23"/>
      <c r="F319" s="23"/>
      <c r="G319" s="23"/>
      <c r="H319" s="23"/>
    </row>
    <row r="320" spans="3:8" ht="14.25">
      <c r="C320" s="23"/>
      <c r="D320" s="23"/>
      <c r="E320" s="23"/>
      <c r="F320" s="23"/>
      <c r="G320" s="23"/>
      <c r="H320" s="23"/>
    </row>
    <row r="321" spans="3:8" ht="14.25">
      <c r="C321" s="23"/>
      <c r="D321" s="23"/>
      <c r="E321" s="23"/>
      <c r="F321" s="23"/>
      <c r="G321" s="23"/>
      <c r="H321" s="23"/>
    </row>
    <row r="322" spans="3:8" ht="14.25">
      <c r="C322" s="23"/>
      <c r="D322" s="23"/>
      <c r="E322" s="23"/>
      <c r="F322" s="23"/>
      <c r="G322" s="23"/>
      <c r="H322" s="23"/>
    </row>
    <row r="323" spans="3:8" ht="14.25">
      <c r="C323" s="23"/>
      <c r="D323" s="23"/>
      <c r="E323" s="23"/>
      <c r="F323" s="23"/>
      <c r="G323" s="23"/>
      <c r="H323" s="23"/>
    </row>
    <row r="324" spans="3:8" ht="14.25">
      <c r="C324" s="23"/>
      <c r="D324" s="23"/>
      <c r="E324" s="23"/>
      <c r="F324" s="23"/>
      <c r="G324" s="23"/>
      <c r="H324" s="23"/>
    </row>
    <row r="325" spans="3:8" ht="14.25">
      <c r="C325" s="23"/>
      <c r="D325" s="23"/>
      <c r="E325" s="23"/>
      <c r="F325" s="23"/>
      <c r="G325" s="23"/>
      <c r="H325" s="23"/>
    </row>
    <row r="326" spans="3:8" ht="14.25">
      <c r="C326" s="23"/>
      <c r="D326" s="23"/>
      <c r="E326" s="23"/>
      <c r="F326" s="23"/>
      <c r="G326" s="23"/>
      <c r="H326" s="23"/>
    </row>
    <row r="327" spans="3:8" ht="14.25">
      <c r="C327" s="23"/>
      <c r="D327" s="23"/>
      <c r="E327" s="23"/>
      <c r="F327" s="23"/>
      <c r="G327" s="23"/>
      <c r="H327" s="23"/>
    </row>
    <row r="328" spans="3:8" ht="14.25">
      <c r="C328" s="23"/>
      <c r="D328" s="23"/>
      <c r="E328" s="23"/>
      <c r="F328" s="23"/>
      <c r="G328" s="23"/>
      <c r="H328" s="23"/>
    </row>
    <row r="329" spans="3:8" ht="14.25">
      <c r="C329" s="23"/>
      <c r="D329" s="23"/>
      <c r="E329" s="23"/>
      <c r="F329" s="23"/>
      <c r="G329" s="23"/>
      <c r="H329" s="23"/>
    </row>
    <row r="330" spans="3:8" ht="14.25">
      <c r="C330" s="23"/>
      <c r="D330" s="23"/>
      <c r="E330" s="23"/>
      <c r="F330" s="23"/>
      <c r="G330" s="23"/>
      <c r="H330" s="23"/>
    </row>
    <row r="331" spans="3:8" ht="14.25">
      <c r="C331" s="23"/>
      <c r="D331" s="23"/>
      <c r="E331" s="23"/>
      <c r="F331" s="23"/>
      <c r="G331" s="23"/>
      <c r="H331" s="23"/>
    </row>
    <row r="332" spans="3:8" ht="14.25">
      <c r="C332" s="23"/>
      <c r="D332" s="23"/>
      <c r="E332" s="23"/>
      <c r="F332" s="23"/>
      <c r="G332" s="23"/>
      <c r="H332" s="23"/>
    </row>
    <row r="333" spans="3:8" ht="14.25">
      <c r="C333" s="23"/>
      <c r="D333" s="23"/>
      <c r="E333" s="23"/>
      <c r="F333" s="23"/>
      <c r="G333" s="23"/>
      <c r="H333" s="23"/>
    </row>
    <row r="334" spans="3:8" ht="14.25">
      <c r="C334" s="23"/>
      <c r="D334" s="23"/>
      <c r="E334" s="23"/>
      <c r="F334" s="23"/>
      <c r="G334" s="23"/>
      <c r="H334" s="23"/>
    </row>
    <row r="335" spans="3:8" ht="14.25">
      <c r="C335" s="23"/>
      <c r="D335" s="23"/>
      <c r="E335" s="23"/>
      <c r="F335" s="23"/>
      <c r="G335" s="23"/>
      <c r="H335" s="23"/>
    </row>
    <row r="336" spans="3:8" ht="14.25">
      <c r="C336" s="23"/>
      <c r="D336" s="23"/>
      <c r="E336" s="23"/>
      <c r="F336" s="23"/>
      <c r="G336" s="23"/>
      <c r="H336" s="23"/>
    </row>
    <row r="337" spans="3:8" ht="14.25">
      <c r="C337" s="23"/>
      <c r="D337" s="23"/>
      <c r="E337" s="23"/>
      <c r="F337" s="23"/>
      <c r="G337" s="23"/>
      <c r="H337" s="23"/>
    </row>
    <row r="338" spans="3:8" ht="14.25">
      <c r="C338" s="23"/>
      <c r="D338" s="23"/>
      <c r="E338" s="23"/>
      <c r="F338" s="23"/>
      <c r="G338" s="23"/>
      <c r="H338" s="23"/>
    </row>
    <row r="339" spans="3:8" ht="14.25">
      <c r="C339" s="23"/>
      <c r="D339" s="23"/>
      <c r="E339" s="23"/>
      <c r="F339" s="23"/>
      <c r="G339" s="23"/>
      <c r="H339" s="23"/>
    </row>
    <row r="340" spans="3:8" ht="14.25">
      <c r="C340" s="23"/>
      <c r="D340" s="23"/>
      <c r="E340" s="23"/>
      <c r="F340" s="23"/>
      <c r="G340" s="23"/>
      <c r="H340" s="23"/>
    </row>
    <row r="341" spans="3:8" ht="14.25">
      <c r="C341" s="23"/>
      <c r="D341" s="23"/>
      <c r="E341" s="23"/>
      <c r="F341" s="23"/>
      <c r="G341" s="23"/>
      <c r="H341" s="23"/>
    </row>
    <row r="342" spans="3:8" ht="14.25">
      <c r="C342" s="23"/>
      <c r="D342" s="23"/>
      <c r="E342" s="23"/>
      <c r="F342" s="23"/>
      <c r="G342" s="23"/>
      <c r="H342" s="23"/>
    </row>
    <row r="343" spans="3:8" ht="14.25">
      <c r="C343" s="23"/>
      <c r="D343" s="23"/>
      <c r="E343" s="23"/>
      <c r="F343" s="23"/>
      <c r="G343" s="23"/>
      <c r="H343" s="23"/>
    </row>
    <row r="344" spans="3:8" ht="14.25">
      <c r="C344" s="23"/>
      <c r="D344" s="23"/>
      <c r="E344" s="23"/>
      <c r="F344" s="23"/>
      <c r="G344" s="23"/>
      <c r="H344" s="23"/>
    </row>
    <row r="345" spans="3:8" ht="14.25">
      <c r="C345" s="23"/>
      <c r="D345" s="23"/>
      <c r="E345" s="23"/>
      <c r="F345" s="23"/>
      <c r="G345" s="23"/>
      <c r="H345" s="23"/>
    </row>
    <row r="346" spans="3:8" ht="14.25">
      <c r="C346" s="23"/>
      <c r="D346" s="23"/>
      <c r="E346" s="23"/>
      <c r="F346" s="23"/>
      <c r="G346" s="23"/>
      <c r="H346" s="23"/>
    </row>
    <row r="347" spans="3:8" ht="14.25">
      <c r="C347" s="23"/>
      <c r="D347" s="23"/>
      <c r="E347" s="23"/>
      <c r="F347" s="23"/>
      <c r="G347" s="23"/>
      <c r="H347" s="23"/>
    </row>
    <row r="348" spans="3:8" ht="14.25">
      <c r="C348" s="23"/>
      <c r="D348" s="23"/>
      <c r="E348" s="23"/>
      <c r="F348" s="23"/>
      <c r="G348" s="23"/>
      <c r="H348" s="23"/>
    </row>
    <row r="349" spans="3:8" ht="14.25">
      <c r="C349" s="23"/>
      <c r="D349" s="23"/>
      <c r="E349" s="23"/>
      <c r="F349" s="23"/>
      <c r="G349" s="23"/>
      <c r="H349" s="23"/>
    </row>
    <row r="350" spans="3:8" ht="14.25">
      <c r="C350" s="23"/>
      <c r="D350" s="23"/>
      <c r="E350" s="23"/>
      <c r="F350" s="23"/>
      <c r="G350" s="23"/>
      <c r="H350" s="23"/>
    </row>
    <row r="351" spans="3:8" ht="14.25">
      <c r="C351" s="23"/>
      <c r="D351" s="23"/>
      <c r="E351" s="23"/>
      <c r="F351" s="23"/>
      <c r="G351" s="23"/>
      <c r="H351" s="23"/>
    </row>
    <row r="352" spans="3:8" ht="14.25">
      <c r="C352" s="23"/>
      <c r="D352" s="23"/>
      <c r="E352" s="23"/>
      <c r="F352" s="23"/>
      <c r="G352" s="23"/>
      <c r="H352" s="23"/>
    </row>
    <row r="353" spans="3:8" ht="14.25">
      <c r="C353" s="23"/>
      <c r="D353" s="23"/>
      <c r="E353" s="23"/>
      <c r="F353" s="23"/>
      <c r="G353" s="23"/>
      <c r="H353" s="23"/>
    </row>
    <row r="354" spans="3:8" ht="14.25">
      <c r="C354" s="23"/>
      <c r="D354" s="23"/>
      <c r="E354" s="23"/>
      <c r="F354" s="23"/>
      <c r="G354" s="23"/>
      <c r="H354" s="23"/>
    </row>
    <row r="355" spans="3:8" ht="14.25">
      <c r="C355" s="23"/>
      <c r="D355" s="23"/>
      <c r="E355" s="23"/>
      <c r="F355" s="23"/>
      <c r="G355" s="23"/>
      <c r="H355" s="23"/>
    </row>
    <row r="356" spans="3:8" ht="14.25">
      <c r="C356" s="23"/>
      <c r="D356" s="23"/>
      <c r="E356" s="23"/>
      <c r="F356" s="23"/>
      <c r="G356" s="23"/>
      <c r="H356" s="23"/>
    </row>
    <row r="357" spans="3:8" ht="14.25">
      <c r="C357" s="23"/>
      <c r="D357" s="23"/>
      <c r="E357" s="23"/>
      <c r="F357" s="23"/>
      <c r="G357" s="23"/>
      <c r="H357" s="23"/>
    </row>
    <row r="358" spans="3:8" ht="14.25">
      <c r="C358" s="23"/>
      <c r="D358" s="23"/>
      <c r="E358" s="23"/>
      <c r="F358" s="23"/>
      <c r="G358" s="23"/>
      <c r="H358" s="23"/>
    </row>
    <row r="359" spans="3:8" ht="14.25">
      <c r="C359" s="23"/>
      <c r="D359" s="23"/>
      <c r="E359" s="23"/>
      <c r="F359" s="23"/>
      <c r="G359" s="23"/>
      <c r="H359" s="23"/>
    </row>
    <row r="360" spans="3:8" ht="14.25">
      <c r="C360" s="23"/>
      <c r="D360" s="23"/>
      <c r="E360" s="23"/>
      <c r="F360" s="23"/>
      <c r="G360" s="23"/>
      <c r="H360" s="23"/>
    </row>
    <row r="361" spans="3:8" ht="14.25">
      <c r="C361" s="23"/>
      <c r="D361" s="23"/>
      <c r="E361" s="23"/>
      <c r="F361" s="23"/>
      <c r="G361" s="23"/>
      <c r="H361" s="23"/>
    </row>
    <row r="362" spans="3:8" ht="14.25">
      <c r="C362" s="23"/>
      <c r="D362" s="23"/>
      <c r="E362" s="23"/>
      <c r="F362" s="23"/>
      <c r="G362" s="23"/>
      <c r="H362" s="23"/>
    </row>
    <row r="363" spans="3:8" ht="14.25">
      <c r="C363" s="23"/>
      <c r="D363" s="23"/>
      <c r="E363" s="23"/>
      <c r="F363" s="23"/>
      <c r="G363" s="23"/>
      <c r="H363" s="23"/>
    </row>
    <row r="364" spans="3:8" ht="14.25">
      <c r="C364" s="23"/>
      <c r="D364" s="23"/>
      <c r="E364" s="23"/>
      <c r="F364" s="23"/>
      <c r="G364" s="23"/>
      <c r="H364" s="23"/>
    </row>
    <row r="365" spans="3:8" ht="14.25">
      <c r="C365" s="23"/>
      <c r="D365" s="23"/>
      <c r="E365" s="23"/>
      <c r="F365" s="23"/>
      <c r="G365" s="23"/>
      <c r="H365" s="23"/>
    </row>
    <row r="366" spans="3:8" ht="14.25">
      <c r="C366" s="23"/>
      <c r="D366" s="23"/>
      <c r="E366" s="23"/>
      <c r="F366" s="23"/>
      <c r="G366" s="23"/>
      <c r="H366" s="23"/>
    </row>
    <row r="367" spans="3:8" ht="14.25">
      <c r="C367" s="23"/>
      <c r="D367" s="23"/>
      <c r="E367" s="23"/>
      <c r="F367" s="23"/>
      <c r="G367" s="23"/>
      <c r="H367" s="23"/>
    </row>
    <row r="368" spans="3:8" ht="14.25">
      <c r="C368" s="23"/>
      <c r="D368" s="23"/>
      <c r="E368" s="23"/>
      <c r="F368" s="23"/>
      <c r="G368" s="23"/>
      <c r="H368" s="23"/>
    </row>
    <row r="369" spans="3:8" ht="14.25">
      <c r="C369" s="23"/>
      <c r="D369" s="23"/>
      <c r="E369" s="23"/>
      <c r="F369" s="23"/>
      <c r="G369" s="23"/>
      <c r="H369" s="23"/>
    </row>
    <row r="370" spans="3:8" ht="14.25">
      <c r="C370" s="23"/>
      <c r="D370" s="23"/>
      <c r="E370" s="23"/>
      <c r="F370" s="23"/>
      <c r="G370" s="23"/>
      <c r="H370" s="23"/>
    </row>
    <row r="371" spans="3:8" ht="14.25">
      <c r="C371" s="23"/>
      <c r="D371" s="23"/>
      <c r="E371" s="23"/>
      <c r="F371" s="23"/>
      <c r="G371" s="23"/>
      <c r="H371" s="23"/>
    </row>
    <row r="372" spans="3:8" ht="14.25">
      <c r="C372" s="23"/>
      <c r="D372" s="23"/>
      <c r="E372" s="23"/>
      <c r="F372" s="23"/>
      <c r="G372" s="23"/>
      <c r="H372" s="23"/>
    </row>
    <row r="373" spans="3:8" ht="14.25">
      <c r="C373" s="23"/>
      <c r="D373" s="23"/>
      <c r="E373" s="23"/>
      <c r="F373" s="23"/>
      <c r="G373" s="23"/>
      <c r="H373" s="23"/>
    </row>
    <row r="374" spans="3:8" ht="14.25">
      <c r="C374" s="23"/>
      <c r="D374" s="23"/>
      <c r="E374" s="23"/>
      <c r="F374" s="23"/>
      <c r="G374" s="23"/>
      <c r="H374" s="23"/>
    </row>
    <row r="375" spans="3:8" ht="14.25">
      <c r="C375" s="23"/>
      <c r="D375" s="23"/>
      <c r="E375" s="23"/>
      <c r="F375" s="23"/>
      <c r="G375" s="23"/>
      <c r="H375" s="23"/>
    </row>
    <row r="376" spans="3:8" ht="14.25">
      <c r="C376" s="23"/>
      <c r="D376" s="23"/>
      <c r="E376" s="23"/>
      <c r="F376" s="23"/>
      <c r="G376" s="23"/>
      <c r="H376" s="23"/>
    </row>
    <row r="377" spans="3:8" ht="14.25">
      <c r="C377" s="23"/>
      <c r="D377" s="23"/>
      <c r="E377" s="23"/>
      <c r="F377" s="23"/>
      <c r="G377" s="23"/>
      <c r="H377" s="23"/>
    </row>
    <row r="378" spans="3:8" ht="14.25">
      <c r="C378" s="23"/>
      <c r="D378" s="23"/>
      <c r="E378" s="23"/>
      <c r="F378" s="23"/>
      <c r="G378" s="23"/>
      <c r="H378" s="23"/>
    </row>
    <row r="379" spans="3:8" ht="14.25">
      <c r="C379" s="23"/>
      <c r="D379" s="23"/>
      <c r="E379" s="23"/>
      <c r="F379" s="23"/>
      <c r="G379" s="23"/>
      <c r="H379" s="23"/>
    </row>
    <row r="380" spans="3:8" ht="14.25">
      <c r="C380" s="23"/>
      <c r="D380" s="23"/>
      <c r="E380" s="23"/>
      <c r="F380" s="23"/>
      <c r="G380" s="23"/>
      <c r="H380" s="23"/>
    </row>
    <row r="381" spans="3:8" ht="14.25">
      <c r="C381" s="23"/>
      <c r="D381" s="23"/>
      <c r="E381" s="23"/>
      <c r="F381" s="23"/>
      <c r="G381" s="23"/>
      <c r="H381" s="23"/>
    </row>
    <row r="382" spans="3:8" ht="14.25">
      <c r="C382" s="23"/>
      <c r="D382" s="23"/>
      <c r="E382" s="23"/>
      <c r="F382" s="23"/>
      <c r="G382" s="23"/>
      <c r="H382" s="23"/>
    </row>
    <row r="383" spans="3:8" ht="14.25">
      <c r="C383" s="23"/>
      <c r="D383" s="23"/>
      <c r="E383" s="23"/>
      <c r="F383" s="23"/>
      <c r="G383" s="23"/>
      <c r="H383" s="23"/>
    </row>
    <row r="384" spans="3:8" ht="14.25">
      <c r="C384" s="23"/>
      <c r="D384" s="23"/>
      <c r="E384" s="23"/>
      <c r="F384" s="23"/>
      <c r="G384" s="23"/>
      <c r="H384" s="23"/>
    </row>
    <row r="385" spans="3:8" ht="14.25">
      <c r="C385" s="23"/>
      <c r="D385" s="23"/>
      <c r="E385" s="23"/>
      <c r="F385" s="23"/>
      <c r="G385" s="23"/>
      <c r="H385" s="23"/>
    </row>
    <row r="386" spans="3:8" ht="14.25">
      <c r="C386" s="23"/>
      <c r="D386" s="23"/>
      <c r="E386" s="23"/>
      <c r="F386" s="23"/>
      <c r="G386" s="23"/>
      <c r="H386" s="23"/>
    </row>
    <row r="387" spans="3:8" ht="14.25">
      <c r="C387" s="23"/>
      <c r="D387" s="23"/>
      <c r="E387" s="23"/>
      <c r="F387" s="23"/>
      <c r="G387" s="23"/>
      <c r="H387" s="23"/>
    </row>
    <row r="388" spans="3:8" ht="14.25">
      <c r="C388" s="23"/>
      <c r="D388" s="23"/>
      <c r="E388" s="23"/>
      <c r="F388" s="23"/>
      <c r="G388" s="23"/>
      <c r="H388" s="23"/>
    </row>
    <row r="389" spans="3:8" ht="14.25">
      <c r="C389" s="23"/>
      <c r="D389" s="23"/>
      <c r="E389" s="23"/>
      <c r="F389" s="23"/>
      <c r="G389" s="23"/>
      <c r="H389" s="23"/>
    </row>
    <row r="390" spans="3:8" ht="14.25">
      <c r="C390" s="23"/>
      <c r="D390" s="23"/>
      <c r="E390" s="23"/>
      <c r="F390" s="23"/>
      <c r="G390" s="23"/>
      <c r="H390" s="23"/>
    </row>
    <row r="391" spans="3:8" ht="14.25">
      <c r="C391" s="23"/>
      <c r="D391" s="23"/>
      <c r="E391" s="23"/>
      <c r="F391" s="23"/>
      <c r="G391" s="23"/>
      <c r="H391" s="23"/>
    </row>
    <row r="392" spans="3:8" ht="14.25">
      <c r="C392" s="23"/>
      <c r="D392" s="23"/>
      <c r="E392" s="23"/>
      <c r="F392" s="23"/>
      <c r="G392" s="23"/>
      <c r="H392" s="23"/>
    </row>
    <row r="393" spans="3:8" ht="14.25">
      <c r="C393" s="23"/>
      <c r="D393" s="23"/>
      <c r="E393" s="23"/>
      <c r="F393" s="23"/>
      <c r="G393" s="23"/>
      <c r="H393" s="23"/>
    </row>
    <row r="394" spans="3:8" ht="14.25">
      <c r="C394" s="23"/>
      <c r="D394" s="23"/>
      <c r="E394" s="23"/>
      <c r="F394" s="23"/>
      <c r="G394" s="23"/>
      <c r="H394" s="23"/>
    </row>
    <row r="395" spans="3:8" ht="14.25">
      <c r="C395" s="23"/>
      <c r="D395" s="23"/>
      <c r="E395" s="23"/>
      <c r="F395" s="23"/>
      <c r="G395" s="23"/>
      <c r="H395" s="23"/>
    </row>
    <row r="396" spans="3:8" ht="14.25">
      <c r="C396" s="23"/>
      <c r="D396" s="23"/>
      <c r="E396" s="23"/>
      <c r="F396" s="23"/>
      <c r="G396" s="23"/>
      <c r="H396" s="23"/>
    </row>
    <row r="397" spans="3:8" ht="14.25">
      <c r="C397" s="23"/>
      <c r="D397" s="23"/>
      <c r="E397" s="23"/>
      <c r="F397" s="23"/>
      <c r="G397" s="23"/>
      <c r="H397" s="23"/>
    </row>
    <row r="398" spans="3:8" ht="14.25">
      <c r="C398" s="23"/>
      <c r="D398" s="23"/>
      <c r="E398" s="23"/>
      <c r="F398" s="23"/>
      <c r="G398" s="23"/>
      <c r="H398" s="23"/>
    </row>
    <row r="399" spans="3:8" ht="14.25">
      <c r="C399" s="23"/>
      <c r="D399" s="23"/>
      <c r="E399" s="23"/>
      <c r="F399" s="23"/>
      <c r="G399" s="23"/>
      <c r="H399" s="23"/>
    </row>
    <row r="400" spans="3:8" ht="14.25">
      <c r="C400" s="23"/>
      <c r="D400" s="23"/>
      <c r="E400" s="23"/>
      <c r="F400" s="23"/>
      <c r="G400" s="23"/>
      <c r="H400" s="23"/>
    </row>
    <row r="401" spans="3:8" ht="14.25">
      <c r="C401" s="23"/>
      <c r="D401" s="23"/>
      <c r="E401" s="23"/>
      <c r="F401" s="23"/>
      <c r="G401" s="23"/>
      <c r="H401" s="23"/>
    </row>
    <row r="402" spans="3:8" ht="14.25">
      <c r="C402" s="23"/>
      <c r="D402" s="23"/>
      <c r="E402" s="23"/>
      <c r="F402" s="23"/>
      <c r="G402" s="23"/>
      <c r="H402" s="23"/>
    </row>
    <row r="403" spans="3:8" ht="14.25">
      <c r="C403" s="23"/>
      <c r="D403" s="23"/>
      <c r="E403" s="23"/>
      <c r="F403" s="23"/>
      <c r="G403" s="23"/>
      <c r="H403" s="23"/>
    </row>
    <row r="404" spans="3:8" ht="14.25">
      <c r="C404" s="23"/>
      <c r="D404" s="23"/>
      <c r="E404" s="23"/>
      <c r="F404" s="23"/>
      <c r="G404" s="23"/>
      <c r="H404" s="23"/>
    </row>
    <row r="405" spans="3:8" ht="14.25">
      <c r="C405" s="23"/>
      <c r="D405" s="23"/>
      <c r="E405" s="23"/>
      <c r="F405" s="23"/>
      <c r="G405" s="23"/>
      <c r="H405" s="23"/>
    </row>
    <row r="406" spans="3:8" ht="14.25">
      <c r="C406" s="23"/>
      <c r="D406" s="23"/>
      <c r="E406" s="23"/>
      <c r="F406" s="23"/>
      <c r="G406" s="23"/>
      <c r="H406" s="23"/>
    </row>
    <row r="407" spans="3:8" ht="14.25">
      <c r="C407" s="23"/>
      <c r="D407" s="23"/>
      <c r="E407" s="23"/>
      <c r="F407" s="23"/>
      <c r="G407" s="23"/>
      <c r="H407" s="23"/>
    </row>
    <row r="408" spans="3:8" ht="14.25">
      <c r="C408" s="23"/>
      <c r="D408" s="23"/>
      <c r="E408" s="23"/>
      <c r="F408" s="23"/>
      <c r="G408" s="23"/>
      <c r="H408" s="23"/>
    </row>
    <row r="409" spans="3:8" ht="14.25">
      <c r="C409" s="23"/>
      <c r="D409" s="23"/>
      <c r="E409" s="23"/>
      <c r="F409" s="23"/>
      <c r="G409" s="23"/>
      <c r="H409" s="23"/>
    </row>
    <row r="410" spans="3:8" ht="14.25">
      <c r="C410" s="23"/>
      <c r="D410" s="23"/>
      <c r="E410" s="23"/>
      <c r="F410" s="23"/>
      <c r="G410" s="23"/>
      <c r="H410" s="23"/>
    </row>
    <row r="411" spans="3:8" ht="14.25">
      <c r="C411" s="23"/>
      <c r="D411" s="23"/>
      <c r="E411" s="23"/>
      <c r="F411" s="23"/>
      <c r="G411" s="23"/>
      <c r="H411" s="23"/>
    </row>
    <row r="412" spans="3:8" ht="14.25">
      <c r="C412" s="23"/>
      <c r="D412" s="23"/>
      <c r="E412" s="23"/>
      <c r="F412" s="23"/>
      <c r="G412" s="23"/>
      <c r="H412" s="23"/>
    </row>
    <row r="413" spans="3:8" ht="14.25">
      <c r="C413" s="23"/>
      <c r="D413" s="23"/>
      <c r="E413" s="23"/>
      <c r="F413" s="23"/>
      <c r="G413" s="23"/>
      <c r="H413" s="23"/>
    </row>
    <row r="414" spans="3:8" ht="14.25">
      <c r="C414" s="23"/>
      <c r="D414" s="23"/>
      <c r="E414" s="23"/>
      <c r="F414" s="23"/>
      <c r="G414" s="23"/>
      <c r="H414" s="23"/>
    </row>
    <row r="415" spans="3:8" ht="14.25">
      <c r="C415" s="23"/>
      <c r="D415" s="23"/>
      <c r="E415" s="23"/>
      <c r="F415" s="23"/>
      <c r="G415" s="23"/>
      <c r="H415" s="23"/>
    </row>
    <row r="416" spans="3:8" ht="14.25">
      <c r="C416" s="23"/>
      <c r="D416" s="23"/>
      <c r="E416" s="23"/>
      <c r="F416" s="23"/>
      <c r="G416" s="23"/>
      <c r="H416" s="23"/>
    </row>
    <row r="417" spans="3:8" ht="14.25">
      <c r="C417" s="23"/>
      <c r="D417" s="23"/>
      <c r="E417" s="23"/>
      <c r="F417" s="23"/>
      <c r="G417" s="23"/>
      <c r="H417" s="23"/>
    </row>
    <row r="418" spans="3:8" ht="14.25">
      <c r="C418" s="23"/>
      <c r="D418" s="23"/>
      <c r="E418" s="23"/>
      <c r="F418" s="23"/>
      <c r="G418" s="23"/>
      <c r="H418" s="23"/>
    </row>
    <row r="419" spans="3:8" ht="14.25">
      <c r="C419" s="23"/>
      <c r="D419" s="23"/>
      <c r="E419" s="23"/>
      <c r="F419" s="23"/>
      <c r="G419" s="23"/>
      <c r="H419" s="23"/>
    </row>
    <row r="420" spans="3:8" ht="14.25">
      <c r="C420" s="23"/>
      <c r="D420" s="23"/>
      <c r="E420" s="23"/>
      <c r="F420" s="23"/>
      <c r="G420" s="23"/>
      <c r="H420" s="23"/>
    </row>
    <row r="421" spans="3:8" ht="14.25">
      <c r="C421" s="23"/>
      <c r="D421" s="23"/>
      <c r="E421" s="23"/>
      <c r="F421" s="23"/>
      <c r="G421" s="23"/>
      <c r="H421" s="23"/>
    </row>
    <row r="422" spans="3:8" ht="14.25">
      <c r="C422" s="23"/>
      <c r="D422" s="23"/>
      <c r="E422" s="23"/>
      <c r="F422" s="23"/>
      <c r="G422" s="23"/>
      <c r="H422" s="23"/>
    </row>
    <row r="423" spans="3:8" ht="14.25">
      <c r="C423" s="23"/>
      <c r="D423" s="23"/>
      <c r="E423" s="23"/>
      <c r="F423" s="23"/>
      <c r="G423" s="23"/>
      <c r="H423" s="23"/>
    </row>
    <row r="424" spans="3:8" ht="14.25">
      <c r="C424" s="23"/>
      <c r="D424" s="23"/>
      <c r="E424" s="23"/>
      <c r="F424" s="23"/>
      <c r="G424" s="23"/>
      <c r="H424" s="23"/>
    </row>
    <row r="425" spans="3:8" ht="14.25">
      <c r="C425" s="23"/>
      <c r="D425" s="23"/>
      <c r="E425" s="23"/>
      <c r="F425" s="23"/>
      <c r="G425" s="23"/>
      <c r="H425" s="23"/>
    </row>
    <row r="426" spans="3:8" ht="14.25">
      <c r="C426" s="23"/>
      <c r="D426" s="23"/>
      <c r="E426" s="23"/>
      <c r="F426" s="23"/>
      <c r="G426" s="23"/>
      <c r="H426" s="23"/>
    </row>
    <row r="427" spans="3:8" ht="14.25">
      <c r="C427" s="23"/>
      <c r="D427" s="23"/>
      <c r="E427" s="23"/>
      <c r="F427" s="23"/>
      <c r="G427" s="23"/>
      <c r="H427" s="23"/>
    </row>
    <row r="428" spans="3:8" ht="14.25">
      <c r="C428" s="23"/>
      <c r="D428" s="23"/>
      <c r="E428" s="23"/>
      <c r="F428" s="23"/>
      <c r="G428" s="23"/>
      <c r="H428" s="23"/>
    </row>
    <row r="429" spans="3:8" ht="14.25">
      <c r="C429" s="23"/>
      <c r="D429" s="23"/>
      <c r="E429" s="23"/>
      <c r="F429" s="23"/>
      <c r="G429" s="23"/>
      <c r="H429" s="23"/>
    </row>
    <row r="430" spans="3:8" ht="14.25">
      <c r="C430" s="23"/>
      <c r="D430" s="23"/>
      <c r="E430" s="23"/>
      <c r="F430" s="23"/>
      <c r="G430" s="23"/>
      <c r="H430" s="23"/>
    </row>
    <row r="431" spans="3:8" ht="14.25">
      <c r="C431" s="23"/>
      <c r="D431" s="23"/>
      <c r="E431" s="23"/>
      <c r="F431" s="23"/>
      <c r="G431" s="23"/>
      <c r="H431" s="23"/>
    </row>
    <row r="432" spans="3:8" ht="14.25">
      <c r="C432" s="23"/>
      <c r="D432" s="23"/>
      <c r="E432" s="23"/>
      <c r="F432" s="23"/>
      <c r="G432" s="23"/>
      <c r="H432" s="23"/>
    </row>
    <row r="433" spans="3:8" ht="14.25">
      <c r="C433" s="23"/>
      <c r="D433" s="23"/>
      <c r="E433" s="23"/>
      <c r="F433" s="23"/>
      <c r="G433" s="23"/>
      <c r="H433" s="23"/>
    </row>
    <row r="434" spans="3:8" ht="14.25">
      <c r="C434" s="23"/>
      <c r="D434" s="23"/>
      <c r="E434" s="23"/>
      <c r="F434" s="23"/>
      <c r="G434" s="23"/>
      <c r="H434" s="23"/>
    </row>
    <row r="435" spans="3:8" ht="14.25">
      <c r="C435" s="23"/>
      <c r="D435" s="23"/>
      <c r="E435" s="23"/>
      <c r="F435" s="23"/>
      <c r="G435" s="23"/>
      <c r="H435" s="23"/>
    </row>
    <row r="436" spans="3:8" ht="14.25">
      <c r="C436" s="23"/>
      <c r="D436" s="23"/>
      <c r="E436" s="23"/>
      <c r="F436" s="23"/>
      <c r="G436" s="23"/>
      <c r="H436" s="23"/>
    </row>
    <row r="437" spans="3:8" ht="14.25">
      <c r="C437" s="23"/>
      <c r="D437" s="23"/>
      <c r="E437" s="23"/>
      <c r="F437" s="23"/>
      <c r="G437" s="23"/>
      <c r="H437" s="23"/>
    </row>
    <row r="438" spans="3:8" ht="14.25">
      <c r="C438" s="23"/>
      <c r="D438" s="23"/>
      <c r="E438" s="23"/>
      <c r="F438" s="23"/>
      <c r="G438" s="23"/>
      <c r="H438" s="23"/>
    </row>
    <row r="439" spans="3:8" ht="14.25">
      <c r="C439" s="23"/>
      <c r="D439" s="23"/>
      <c r="E439" s="23"/>
      <c r="F439" s="23"/>
      <c r="G439" s="23"/>
      <c r="H439" s="23"/>
    </row>
    <row r="440" spans="3:8" ht="14.25">
      <c r="C440" s="23"/>
      <c r="D440" s="23"/>
      <c r="E440" s="23"/>
      <c r="F440" s="23"/>
      <c r="G440" s="23"/>
      <c r="H440" s="23"/>
    </row>
    <row r="441" spans="3:8" ht="14.25">
      <c r="C441" s="23"/>
      <c r="D441" s="23"/>
      <c r="E441" s="23"/>
      <c r="F441" s="23"/>
      <c r="G441" s="23"/>
      <c r="H441" s="23"/>
    </row>
    <row r="442" spans="3:8" ht="14.25">
      <c r="C442" s="23"/>
      <c r="D442" s="23"/>
      <c r="E442" s="23"/>
      <c r="F442" s="23"/>
      <c r="G442" s="23"/>
      <c r="H442" s="23"/>
    </row>
    <row r="443" spans="3:8" ht="14.25">
      <c r="C443" s="23"/>
      <c r="D443" s="23"/>
      <c r="E443" s="23"/>
      <c r="F443" s="23"/>
      <c r="G443" s="23"/>
      <c r="H443" s="23"/>
    </row>
    <row r="444" spans="3:8" ht="14.25">
      <c r="C444" s="23"/>
      <c r="D444" s="23"/>
      <c r="E444" s="23"/>
      <c r="F444" s="23"/>
      <c r="G444" s="23"/>
      <c r="H444" s="23"/>
    </row>
    <row r="445" spans="3:8" ht="14.25">
      <c r="C445" s="23"/>
      <c r="D445" s="23"/>
      <c r="E445" s="23"/>
      <c r="F445" s="23"/>
      <c r="G445" s="23"/>
      <c r="H445" s="23"/>
    </row>
    <row r="446" spans="3:8" ht="14.25">
      <c r="C446" s="23"/>
      <c r="D446" s="23"/>
      <c r="E446" s="23"/>
      <c r="F446" s="23"/>
      <c r="G446" s="23"/>
      <c r="H446" s="23"/>
    </row>
    <row r="447" spans="3:8" ht="14.25">
      <c r="C447" s="23"/>
      <c r="D447" s="23"/>
      <c r="E447" s="23"/>
      <c r="F447" s="23"/>
      <c r="G447" s="23"/>
      <c r="H447" s="23"/>
    </row>
  </sheetData>
  <sheetProtection/>
  <mergeCells count="120">
    <mergeCell ref="C212:C218"/>
    <mergeCell ref="C222:C231"/>
    <mergeCell ref="C232:C235"/>
    <mergeCell ref="C236:C240"/>
    <mergeCell ref="D168:D170"/>
    <mergeCell ref="E168:E170"/>
    <mergeCell ref="C178:C180"/>
    <mergeCell ref="E224:E225"/>
    <mergeCell ref="D226:D227"/>
    <mergeCell ref="E226:E227"/>
    <mergeCell ref="F168:F170"/>
    <mergeCell ref="G168:G170"/>
    <mergeCell ref="G171:G173"/>
    <mergeCell ref="F171:F173"/>
    <mergeCell ref="D79:D80"/>
    <mergeCell ref="E79:E80"/>
    <mergeCell ref="F79:F80"/>
    <mergeCell ref="G79:G80"/>
    <mergeCell ref="G144:G153"/>
    <mergeCell ref="F144:F153"/>
    <mergeCell ref="F127:F143"/>
    <mergeCell ref="G127:G143"/>
    <mergeCell ref="G114:G126"/>
    <mergeCell ref="F114:F126"/>
    <mergeCell ref="G190:G196"/>
    <mergeCell ref="C197:C204"/>
    <mergeCell ref="F197:F204"/>
    <mergeCell ref="G197:G204"/>
    <mergeCell ref="C182:G182"/>
    <mergeCell ref="C171:C173"/>
    <mergeCell ref="F205:F211"/>
    <mergeCell ref="G205:G211"/>
    <mergeCell ref="C190:C196"/>
    <mergeCell ref="C205:C211"/>
    <mergeCell ref="F185:F186"/>
    <mergeCell ref="G185:G186"/>
    <mergeCell ref="G178:G179"/>
    <mergeCell ref="C175:G175"/>
    <mergeCell ref="F178:F179"/>
    <mergeCell ref="C112:G112"/>
    <mergeCell ref="C44:H44"/>
    <mergeCell ref="C54:H54"/>
    <mergeCell ref="C105:C107"/>
    <mergeCell ref="C102:C104"/>
    <mergeCell ref="C99:C101"/>
    <mergeCell ref="C108:C110"/>
    <mergeCell ref="C248:G248"/>
    <mergeCell ref="C156:C161"/>
    <mergeCell ref="C165:C167"/>
    <mergeCell ref="C168:C170"/>
    <mergeCell ref="C187:G187"/>
    <mergeCell ref="G156:G160"/>
    <mergeCell ref="C241:C246"/>
    <mergeCell ref="C219:C221"/>
    <mergeCell ref="F232:F235"/>
    <mergeCell ref="G232:G235"/>
    <mergeCell ref="B4:H4"/>
    <mergeCell ref="C5:H5"/>
    <mergeCell ref="C6:F6"/>
    <mergeCell ref="C24:H24"/>
    <mergeCell ref="C35:H35"/>
    <mergeCell ref="C162:G162"/>
    <mergeCell ref="C9:E9"/>
    <mergeCell ref="C10:H10"/>
    <mergeCell ref="C18:H18"/>
    <mergeCell ref="C155:G155"/>
    <mergeCell ref="C3:H3"/>
    <mergeCell ref="C114:C125"/>
    <mergeCell ref="C127:C143"/>
    <mergeCell ref="C144:C152"/>
    <mergeCell ref="C163:G163"/>
    <mergeCell ref="C76:E76"/>
    <mergeCell ref="F156:F160"/>
    <mergeCell ref="C79:C80"/>
    <mergeCell ref="C81:C83"/>
    <mergeCell ref="C84:C86"/>
    <mergeCell ref="I108:I110"/>
    <mergeCell ref="I99:I101"/>
    <mergeCell ref="I102:I104"/>
    <mergeCell ref="I105:I107"/>
    <mergeCell ref="C55:H55"/>
    <mergeCell ref="C60:H60"/>
    <mergeCell ref="C97:G97"/>
    <mergeCell ref="C75:D75"/>
    <mergeCell ref="C40:H40"/>
    <mergeCell ref="C90:C93"/>
    <mergeCell ref="F87:F89"/>
    <mergeCell ref="C77:G77"/>
    <mergeCell ref="C66:H66"/>
    <mergeCell ref="C87:C89"/>
    <mergeCell ref="D228:D229"/>
    <mergeCell ref="E228:E229"/>
    <mergeCell ref="D230:D231"/>
    <mergeCell ref="E230:E231"/>
    <mergeCell ref="G236:G240"/>
    <mergeCell ref="F219:F221"/>
    <mergeCell ref="F222:F231"/>
    <mergeCell ref="G222:G231"/>
    <mergeCell ref="D224:D225"/>
    <mergeCell ref="D232:D235"/>
    <mergeCell ref="G212:G218"/>
    <mergeCell ref="G219:G221"/>
    <mergeCell ref="F212:F218"/>
    <mergeCell ref="C188:G188"/>
    <mergeCell ref="F241:F246"/>
    <mergeCell ref="G241:G246"/>
    <mergeCell ref="D242:D243"/>
    <mergeCell ref="E242:E243"/>
    <mergeCell ref="D244:D246"/>
    <mergeCell ref="E244:E246"/>
    <mergeCell ref="I250:I252"/>
    <mergeCell ref="C253:C255"/>
    <mergeCell ref="C257:C259"/>
    <mergeCell ref="I257:I259"/>
    <mergeCell ref="E232:E235"/>
    <mergeCell ref="F236:F240"/>
    <mergeCell ref="G250:G252"/>
    <mergeCell ref="G253:G255"/>
    <mergeCell ref="G257:G259"/>
    <mergeCell ref="C250:C252"/>
  </mergeCells>
  <dataValidations count="2">
    <dataValidation type="list" allowBlank="1" showInputMessage="1" showErrorMessage="1" sqref="H153:H154">
      <formula1>$M$167:$M$168</formula1>
    </dataValidation>
    <dataValidation type="whole" allowBlank="1" showInputMessage="1" showErrorMessage="1" sqref="H125:H126 H145:H152">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55"/>
  <sheetViews>
    <sheetView tabSelected="1" zoomScale="142" zoomScaleNormal="142" zoomScalePageLayoutView="0" workbookViewId="0" topLeftCell="A20">
      <selection activeCell="C28" sqref="C28:F28"/>
    </sheetView>
  </sheetViews>
  <sheetFormatPr defaultColWidth="8.8515625" defaultRowHeight="15"/>
  <cols>
    <col min="1" max="2" width="1.8515625" style="0" customWidth="1"/>
    <col min="3" max="3" width="22.8515625" style="0" customWidth="1"/>
    <col min="4" max="4" width="36.140625" style="0" customWidth="1"/>
    <col min="5" max="5" width="22.8515625" style="0" customWidth="1"/>
    <col min="6" max="6" width="30.00390625" style="0" customWidth="1"/>
    <col min="7" max="7" width="2.00390625" style="0" customWidth="1"/>
    <col min="8" max="8" width="1.421875" style="0" customWidth="1"/>
  </cols>
  <sheetData>
    <row r="1" spans="1:7" ht="15" thickBot="1">
      <c r="A1" s="437"/>
      <c r="B1" s="437"/>
      <c r="C1" s="437"/>
      <c r="D1" s="437"/>
      <c r="E1" s="437"/>
      <c r="F1" s="437"/>
      <c r="G1" s="437"/>
    </row>
    <row r="2" spans="1:7" ht="15" thickBot="1">
      <c r="A2" s="437"/>
      <c r="B2" s="102"/>
      <c r="C2" s="437"/>
      <c r="D2" s="103"/>
      <c r="E2" s="103"/>
      <c r="F2" s="103"/>
      <c r="G2" s="104"/>
    </row>
    <row r="3" spans="1:7" ht="20.25" thickBot="1">
      <c r="A3" s="437"/>
      <c r="B3" s="105"/>
      <c r="C3" s="709" t="s">
        <v>207</v>
      </c>
      <c r="D3" s="710"/>
      <c r="E3" s="710"/>
      <c r="F3" s="711"/>
      <c r="G3" s="67"/>
    </row>
    <row r="4" spans="1:7" ht="14.25">
      <c r="A4" s="437"/>
      <c r="B4" s="796"/>
      <c r="C4" s="797"/>
      <c r="D4" s="797"/>
      <c r="E4" s="797"/>
      <c r="F4" s="797"/>
      <c r="G4" s="67"/>
    </row>
    <row r="5" spans="1:7" ht="14.25">
      <c r="A5" s="437"/>
      <c r="B5" s="68"/>
      <c r="C5" s="69"/>
      <c r="D5" s="70"/>
      <c r="E5" s="69"/>
      <c r="F5" s="70"/>
      <c r="G5" s="67"/>
    </row>
    <row r="6" spans="1:7" ht="14.25">
      <c r="A6" s="437"/>
      <c r="B6" s="68"/>
      <c r="C6" s="785" t="s">
        <v>218</v>
      </c>
      <c r="D6" s="785"/>
      <c r="E6" s="71"/>
      <c r="F6" s="70"/>
      <c r="G6" s="67"/>
    </row>
    <row r="7" spans="1:7" ht="15.75" customHeight="1" thickBot="1">
      <c r="A7" s="437"/>
      <c r="B7" s="68"/>
      <c r="C7" s="906" t="s">
        <v>298</v>
      </c>
      <c r="D7" s="906"/>
      <c r="E7" s="906"/>
      <c r="F7" s="906"/>
      <c r="G7" s="67"/>
    </row>
    <row r="8" spans="1:7" ht="15.75" customHeight="1" thickBot="1">
      <c r="A8" s="437"/>
      <c r="B8" s="68"/>
      <c r="C8" s="41" t="s">
        <v>220</v>
      </c>
      <c r="D8" s="42" t="s">
        <v>219</v>
      </c>
      <c r="E8" s="907" t="s">
        <v>266</v>
      </c>
      <c r="F8" s="908"/>
      <c r="G8" s="67"/>
    </row>
    <row r="9" spans="1:7" ht="193.5" customHeight="1">
      <c r="A9" s="437"/>
      <c r="B9" s="68"/>
      <c r="C9" s="43" t="s">
        <v>695</v>
      </c>
      <c r="D9" s="453" t="s">
        <v>936</v>
      </c>
      <c r="E9" s="915" t="s">
        <v>1050</v>
      </c>
      <c r="F9" s="916"/>
      <c r="G9" s="67"/>
    </row>
    <row r="10" spans="1:7" ht="116.25" customHeight="1" thickBot="1">
      <c r="A10" s="437"/>
      <c r="B10" s="68"/>
      <c r="C10" s="44" t="s">
        <v>696</v>
      </c>
      <c r="D10" s="44" t="s">
        <v>934</v>
      </c>
      <c r="E10" s="913" t="s">
        <v>1051</v>
      </c>
      <c r="F10" s="914"/>
      <c r="G10" s="67"/>
    </row>
    <row r="11" spans="1:7" ht="128.25" customHeight="1" thickBot="1">
      <c r="A11" s="437"/>
      <c r="B11" s="68"/>
      <c r="C11" s="654" t="s">
        <v>697</v>
      </c>
      <c r="D11" s="454" t="s">
        <v>934</v>
      </c>
      <c r="E11" s="909" t="s">
        <v>1052</v>
      </c>
      <c r="F11" s="910"/>
      <c r="G11" s="67"/>
    </row>
    <row r="12" spans="1:7" ht="69.75" customHeight="1">
      <c r="A12" s="437"/>
      <c r="B12" s="68"/>
      <c r="C12" s="558" t="s">
        <v>698</v>
      </c>
      <c r="D12" s="44" t="s">
        <v>934</v>
      </c>
      <c r="E12" s="911" t="s">
        <v>1053</v>
      </c>
      <c r="F12" s="912"/>
      <c r="G12" s="67"/>
    </row>
    <row r="13" spans="1:7" ht="202.5" customHeight="1">
      <c r="A13" s="437"/>
      <c r="B13" s="68"/>
      <c r="C13" s="558" t="s">
        <v>699</v>
      </c>
      <c r="D13" s="44" t="s">
        <v>934</v>
      </c>
      <c r="E13" s="904" t="s">
        <v>1054</v>
      </c>
      <c r="F13" s="905"/>
      <c r="G13" s="67"/>
    </row>
    <row r="14" spans="2:7" ht="143.25" customHeight="1">
      <c r="B14" s="68"/>
      <c r="C14" s="44" t="s">
        <v>700</v>
      </c>
      <c r="D14" s="44" t="s">
        <v>936</v>
      </c>
      <c r="E14" s="904" t="s">
        <v>1055</v>
      </c>
      <c r="F14" s="905"/>
      <c r="G14" s="67"/>
    </row>
    <row r="15" spans="2:7" ht="83.25" customHeight="1">
      <c r="B15" s="68"/>
      <c r="C15" s="493" t="s">
        <v>701</v>
      </c>
      <c r="D15" s="493" t="s">
        <v>934</v>
      </c>
      <c r="E15" s="917" t="s">
        <v>1079</v>
      </c>
      <c r="F15" s="918"/>
      <c r="G15" s="67"/>
    </row>
    <row r="16" spans="2:7" ht="14.25">
      <c r="B16" s="494"/>
      <c r="C16" s="903" t="s">
        <v>249</v>
      </c>
      <c r="D16" s="903"/>
      <c r="E16" s="903"/>
      <c r="F16" s="903"/>
      <c r="G16" s="67"/>
    </row>
    <row r="17" spans="2:7" ht="14.25">
      <c r="B17" s="494"/>
      <c r="C17" s="924" t="s">
        <v>264</v>
      </c>
      <c r="D17" s="924"/>
      <c r="E17" s="924"/>
      <c r="F17" s="924"/>
      <c r="G17" s="67"/>
    </row>
    <row r="18" spans="2:7" ht="15.75" customHeight="1">
      <c r="B18" s="494"/>
      <c r="C18" s="490" t="s">
        <v>220</v>
      </c>
      <c r="D18" s="495" t="s">
        <v>219</v>
      </c>
      <c r="E18" s="930" t="s">
        <v>266</v>
      </c>
      <c r="F18" s="930"/>
      <c r="G18" s="67"/>
    </row>
    <row r="19" spans="2:7" s="437" customFormat="1" ht="101.25" customHeight="1">
      <c r="B19" s="494"/>
      <c r="C19" s="489" t="s">
        <v>1056</v>
      </c>
      <c r="D19" s="533" t="s">
        <v>1057</v>
      </c>
      <c r="E19" s="927" t="s">
        <v>1107</v>
      </c>
      <c r="F19" s="927"/>
      <c r="G19" s="67"/>
    </row>
    <row r="20" spans="2:7" ht="77.25" customHeight="1">
      <c r="B20" s="68"/>
      <c r="C20" s="43" t="s">
        <v>1058</v>
      </c>
      <c r="D20" s="43" t="s">
        <v>935</v>
      </c>
      <c r="E20" s="911" t="s">
        <v>1059</v>
      </c>
      <c r="F20" s="912"/>
      <c r="G20" s="67"/>
    </row>
    <row r="21" spans="2:7" ht="110.25" customHeight="1">
      <c r="B21" s="68"/>
      <c r="C21" s="44" t="s">
        <v>734</v>
      </c>
      <c r="D21" s="44" t="s">
        <v>936</v>
      </c>
      <c r="E21" s="904" t="s">
        <v>1060</v>
      </c>
      <c r="F21" s="905"/>
      <c r="G21" s="67"/>
    </row>
    <row r="22" spans="2:7" ht="67.5" customHeight="1">
      <c r="B22" s="68"/>
      <c r="C22" s="44" t="s">
        <v>902</v>
      </c>
      <c r="D22" s="44" t="s">
        <v>935</v>
      </c>
      <c r="E22" s="904" t="s">
        <v>1061</v>
      </c>
      <c r="F22" s="905"/>
      <c r="G22" s="67"/>
    </row>
    <row r="23" spans="2:7" ht="96.75" customHeight="1" thickBot="1">
      <c r="B23" s="68"/>
      <c r="C23" s="45" t="s">
        <v>1062</v>
      </c>
      <c r="D23" s="45" t="s">
        <v>936</v>
      </c>
      <c r="E23" s="931" t="s">
        <v>1063</v>
      </c>
      <c r="F23" s="932"/>
      <c r="G23" s="67"/>
    </row>
    <row r="24" spans="2:7" ht="14.25">
      <c r="B24" s="68"/>
      <c r="C24" s="70"/>
      <c r="D24" s="70"/>
      <c r="E24" s="70"/>
      <c r="F24" s="70"/>
      <c r="G24" s="67"/>
    </row>
    <row r="25" spans="2:7" ht="14.25">
      <c r="B25" s="68"/>
      <c r="C25" s="70"/>
      <c r="D25" s="70"/>
      <c r="E25" s="70"/>
      <c r="F25" s="70"/>
      <c r="G25" s="67"/>
    </row>
    <row r="26" spans="2:7" ht="31.5" customHeight="1">
      <c r="B26" s="68"/>
      <c r="C26" s="919" t="s">
        <v>937</v>
      </c>
      <c r="D26" s="919"/>
      <c r="E26" s="919"/>
      <c r="F26" s="919"/>
      <c r="G26" s="67"/>
    </row>
    <row r="27" spans="2:7" ht="15.75" customHeight="1" thickBot="1">
      <c r="B27" s="68"/>
      <c r="C27" s="906" t="s">
        <v>267</v>
      </c>
      <c r="D27" s="906"/>
      <c r="E27" s="929"/>
      <c r="F27" s="929"/>
      <c r="G27" s="67"/>
    </row>
    <row r="28" spans="2:7" ht="99.75" customHeight="1" thickBot="1">
      <c r="B28" s="68"/>
      <c r="C28" s="909" t="s">
        <v>1177</v>
      </c>
      <c r="D28" s="928"/>
      <c r="E28" s="928"/>
      <c r="F28" s="910"/>
      <c r="G28" s="67"/>
    </row>
    <row r="29" spans="2:7" ht="14.25">
      <c r="B29" s="68"/>
      <c r="C29" s="70"/>
      <c r="D29" s="70"/>
      <c r="E29" s="70"/>
      <c r="F29" s="70"/>
      <c r="G29" s="67"/>
    </row>
    <row r="30" spans="2:7" ht="14.25">
      <c r="B30" s="68"/>
      <c r="C30" s="70"/>
      <c r="D30" s="70"/>
      <c r="E30" s="70"/>
      <c r="F30" s="70"/>
      <c r="G30" s="67"/>
    </row>
    <row r="31" spans="2:7" ht="14.25">
      <c r="B31" s="68"/>
      <c r="C31" s="70"/>
      <c r="D31" s="70"/>
      <c r="E31" s="70"/>
      <c r="F31" s="70"/>
      <c r="G31" s="67"/>
    </row>
    <row r="32" spans="2:7" ht="15" thickBot="1">
      <c r="B32" s="72"/>
      <c r="C32" s="73"/>
      <c r="D32" s="73"/>
      <c r="E32" s="73"/>
      <c r="F32" s="73"/>
      <c r="G32" s="74"/>
    </row>
    <row r="33" spans="2:7" ht="14.25">
      <c r="B33" s="8"/>
      <c r="C33" s="8"/>
      <c r="D33" s="8"/>
      <c r="E33" s="8"/>
      <c r="F33" s="8"/>
      <c r="G33" s="8"/>
    </row>
    <row r="34" spans="2:7" ht="14.25">
      <c r="B34" s="8"/>
      <c r="C34" s="8"/>
      <c r="D34" s="8"/>
      <c r="E34" s="8"/>
      <c r="F34" s="8"/>
      <c r="G34" s="8"/>
    </row>
    <row r="35" spans="2:7" ht="14.25">
      <c r="B35" s="8"/>
      <c r="C35" s="8"/>
      <c r="D35" s="8"/>
      <c r="E35" s="8"/>
      <c r="F35" s="8"/>
      <c r="G35" s="8"/>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921"/>
      <c r="D39" s="921"/>
      <c r="E39" s="7"/>
      <c r="F39" s="8"/>
      <c r="G39" s="8"/>
    </row>
    <row r="40" spans="2:7" ht="14.25">
      <c r="B40" s="8"/>
      <c r="C40" s="921"/>
      <c r="D40" s="921"/>
      <c r="E40" s="7"/>
      <c r="F40" s="8"/>
      <c r="G40" s="8"/>
    </row>
    <row r="41" spans="2:7" ht="14.25">
      <c r="B41" s="8"/>
      <c r="C41" s="922"/>
      <c r="D41" s="922"/>
      <c r="E41" s="922"/>
      <c r="F41" s="922"/>
      <c r="G41" s="8"/>
    </row>
    <row r="42" spans="2:7" ht="14.25">
      <c r="B42" s="8"/>
      <c r="C42" s="920"/>
      <c r="D42" s="920"/>
      <c r="E42" s="925"/>
      <c r="F42" s="925"/>
      <c r="G42" s="8"/>
    </row>
    <row r="43" spans="2:7" ht="14.25">
      <c r="B43" s="8"/>
      <c r="C43" s="920"/>
      <c r="D43" s="920"/>
      <c r="E43" s="923"/>
      <c r="F43" s="923"/>
      <c r="G43" s="8"/>
    </row>
    <row r="44" spans="2:7" ht="14.25">
      <c r="B44" s="8"/>
      <c r="C44" s="8"/>
      <c r="D44" s="8"/>
      <c r="E44" s="8"/>
      <c r="F44" s="8"/>
      <c r="G44" s="8"/>
    </row>
    <row r="45" spans="2:7" ht="14.25">
      <c r="B45" s="8"/>
      <c r="C45" s="921"/>
      <c r="D45" s="921"/>
      <c r="E45" s="7"/>
      <c r="F45" s="8"/>
      <c r="G45" s="8"/>
    </row>
    <row r="46" spans="2:7" ht="14.25">
      <c r="B46" s="8"/>
      <c r="C46" s="921"/>
      <c r="D46" s="921"/>
      <c r="E46" s="926"/>
      <c r="F46" s="926"/>
      <c r="G46" s="8"/>
    </row>
    <row r="47" spans="2:7" ht="14.25">
      <c r="B47" s="8"/>
      <c r="C47" s="7"/>
      <c r="D47" s="7"/>
      <c r="E47" s="7"/>
      <c r="F47" s="7"/>
      <c r="G47" s="8"/>
    </row>
    <row r="48" spans="2:7" ht="14.25">
      <c r="B48" s="8"/>
      <c r="C48" s="920"/>
      <c r="D48" s="920"/>
      <c r="E48" s="925"/>
      <c r="F48" s="925"/>
      <c r="G48" s="8"/>
    </row>
    <row r="49" spans="2:7" ht="14.25">
      <c r="B49" s="8"/>
      <c r="C49" s="920"/>
      <c r="D49" s="920"/>
      <c r="E49" s="923"/>
      <c r="F49" s="923"/>
      <c r="G49" s="8"/>
    </row>
    <row r="50" spans="2:7" ht="14.25">
      <c r="B50" s="8"/>
      <c r="C50" s="8"/>
      <c r="D50" s="8"/>
      <c r="E50" s="8"/>
      <c r="F50" s="8"/>
      <c r="G50" s="8"/>
    </row>
    <row r="51" spans="2:7" ht="14.25">
      <c r="B51" s="8"/>
      <c r="C51" s="921"/>
      <c r="D51" s="921"/>
      <c r="E51" s="8"/>
      <c r="F51" s="8"/>
      <c r="G51" s="8"/>
    </row>
    <row r="52" spans="2:7" ht="14.25">
      <c r="B52" s="8"/>
      <c r="C52" s="921"/>
      <c r="D52" s="921"/>
      <c r="E52" s="923"/>
      <c r="F52" s="923"/>
      <c r="G52" s="8"/>
    </row>
    <row r="53" spans="2:7" ht="14.25">
      <c r="B53" s="8"/>
      <c r="C53" s="920"/>
      <c r="D53" s="920"/>
      <c r="E53" s="923"/>
      <c r="F53" s="923"/>
      <c r="G53" s="8"/>
    </row>
    <row r="54" spans="2:7" ht="14.25">
      <c r="B54" s="8"/>
      <c r="C54" s="10"/>
      <c r="D54" s="8"/>
      <c r="E54" s="10"/>
      <c r="F54" s="8"/>
      <c r="G54" s="8"/>
    </row>
    <row r="55" spans="2:7" ht="14.25">
      <c r="B55" s="8"/>
      <c r="C55" s="10"/>
      <c r="D55" s="10"/>
      <c r="E55" s="10"/>
      <c r="F55" s="10"/>
      <c r="G55" s="11"/>
    </row>
  </sheetData>
  <sheetProtection/>
  <mergeCells count="43">
    <mergeCell ref="C27:D27"/>
    <mergeCell ref="E21:F21"/>
    <mergeCell ref="E27:F27"/>
    <mergeCell ref="E18:F18"/>
    <mergeCell ref="E23:F23"/>
    <mergeCell ref="E22:F22"/>
    <mergeCell ref="C17:F17"/>
    <mergeCell ref="E53:F53"/>
    <mergeCell ref="E52:F52"/>
    <mergeCell ref="E49:F49"/>
    <mergeCell ref="E48:F48"/>
    <mergeCell ref="E46:F46"/>
    <mergeCell ref="E42:F42"/>
    <mergeCell ref="E19:F19"/>
    <mergeCell ref="E20:F20"/>
    <mergeCell ref="C28:F28"/>
    <mergeCell ref="C46:D46"/>
    <mergeCell ref="C45:D45"/>
    <mergeCell ref="C48:D48"/>
    <mergeCell ref="C43:D43"/>
    <mergeCell ref="C41:F41"/>
    <mergeCell ref="C42:D42"/>
    <mergeCell ref="E43:F43"/>
    <mergeCell ref="E10:F10"/>
    <mergeCell ref="E9:F9"/>
    <mergeCell ref="E15:F15"/>
    <mergeCell ref="C26:F26"/>
    <mergeCell ref="C53:D53"/>
    <mergeCell ref="C49:D49"/>
    <mergeCell ref="C39:D39"/>
    <mergeCell ref="C40:D40"/>
    <mergeCell ref="C51:D51"/>
    <mergeCell ref="C52:D52"/>
    <mergeCell ref="C3:F3"/>
    <mergeCell ref="B4:F4"/>
    <mergeCell ref="C6:D6"/>
    <mergeCell ref="C16:F16"/>
    <mergeCell ref="E13:F13"/>
    <mergeCell ref="C7:F7"/>
    <mergeCell ref="E8:F8"/>
    <mergeCell ref="E11:F11"/>
    <mergeCell ref="E12:F12"/>
    <mergeCell ref="E14:F14"/>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8"/>
  <sheetViews>
    <sheetView zoomScale="106" zoomScaleNormal="106" zoomScalePageLayoutView="80" workbookViewId="0" topLeftCell="A8">
      <selection activeCell="F51" sqref="F51:I51"/>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9.8515625" style="0" customWidth="1"/>
    <col min="8" max="8" width="67.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3"/>
      <c r="B1" s="23"/>
      <c r="C1" s="22"/>
      <c r="D1" s="23"/>
      <c r="E1" s="23"/>
      <c r="F1" s="23"/>
      <c r="G1" s="23"/>
      <c r="H1" s="112"/>
      <c r="I1" s="112"/>
      <c r="J1" s="23"/>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row>
    <row r="2" spans="1:52" ht="15" thickBot="1">
      <c r="A2" s="23"/>
      <c r="B2" s="49"/>
      <c r="C2" s="50"/>
      <c r="D2" s="51"/>
      <c r="E2" s="51"/>
      <c r="F2" s="51"/>
      <c r="G2" s="51"/>
      <c r="H2" s="126"/>
      <c r="I2" s="126"/>
      <c r="J2" s="5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row>
    <row r="3" spans="1:52" ht="20.25" thickBot="1">
      <c r="A3" s="23"/>
      <c r="B3" s="105"/>
      <c r="C3" s="709" t="s">
        <v>246</v>
      </c>
      <c r="D3" s="710"/>
      <c r="E3" s="710"/>
      <c r="F3" s="710"/>
      <c r="G3" s="710"/>
      <c r="H3" s="710"/>
      <c r="I3" s="711"/>
      <c r="J3" s="107"/>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row>
    <row r="4" spans="1:52" ht="15" customHeight="1">
      <c r="A4" s="23"/>
      <c r="B4" s="53"/>
      <c r="C4" s="946" t="s">
        <v>208</v>
      </c>
      <c r="D4" s="946"/>
      <c r="E4" s="946"/>
      <c r="F4" s="946"/>
      <c r="G4" s="946"/>
      <c r="H4" s="946"/>
      <c r="I4" s="946"/>
      <c r="J4" s="54"/>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row>
    <row r="5" spans="1:52" ht="14.25" hidden="1">
      <c r="A5" s="23"/>
      <c r="B5" s="53"/>
      <c r="C5" s="55"/>
      <c r="D5" s="56"/>
      <c r="E5" s="56"/>
      <c r="F5" s="56"/>
      <c r="G5" s="56"/>
      <c r="H5" s="127"/>
      <c r="I5" s="127"/>
      <c r="J5" s="54"/>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row>
    <row r="6" spans="1:52" ht="42.75" customHeight="1" thickBot="1">
      <c r="A6" s="23"/>
      <c r="B6" s="53"/>
      <c r="C6" s="55"/>
      <c r="D6" s="945" t="s">
        <v>247</v>
      </c>
      <c r="E6" s="945"/>
      <c r="F6" s="945" t="s">
        <v>250</v>
      </c>
      <c r="G6" s="945"/>
      <c r="H6" s="125" t="s">
        <v>251</v>
      </c>
      <c r="I6" s="125" t="s">
        <v>217</v>
      </c>
      <c r="J6" s="54"/>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row>
    <row r="7" spans="1:52" s="12" customFormat="1" ht="81.75" customHeight="1" thickBot="1">
      <c r="A7" s="22"/>
      <c r="B7" s="58"/>
      <c r="C7" s="124" t="s">
        <v>244</v>
      </c>
      <c r="D7" s="943" t="s">
        <v>1080</v>
      </c>
      <c r="E7" s="944"/>
      <c r="F7" s="933" t="s">
        <v>1100</v>
      </c>
      <c r="G7" s="934"/>
      <c r="H7" s="534" t="s">
        <v>1121</v>
      </c>
      <c r="I7" s="129" t="s">
        <v>20</v>
      </c>
      <c r="J7" s="59"/>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row>
    <row r="8" spans="1:52" s="12" customFormat="1" ht="117" customHeight="1" thickBot="1">
      <c r="A8" s="22"/>
      <c r="B8" s="58"/>
      <c r="C8" s="124"/>
      <c r="D8" s="941" t="s">
        <v>1081</v>
      </c>
      <c r="E8" s="942"/>
      <c r="F8" s="933" t="s">
        <v>1122</v>
      </c>
      <c r="G8" s="937"/>
      <c r="H8" s="535" t="s">
        <v>1123</v>
      </c>
      <c r="I8" s="492" t="s">
        <v>20</v>
      </c>
      <c r="J8" s="59"/>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row>
    <row r="9" spans="1:52" s="12" customFormat="1" ht="217.5" customHeight="1" thickBot="1">
      <c r="A9" s="22"/>
      <c r="B9" s="58"/>
      <c r="C9" s="124"/>
      <c r="D9" s="941" t="s">
        <v>1085</v>
      </c>
      <c r="E9" s="942"/>
      <c r="F9" s="933" t="s">
        <v>1124</v>
      </c>
      <c r="G9" s="934"/>
      <c r="H9" s="536" t="s">
        <v>1125</v>
      </c>
      <c r="I9" s="129" t="s">
        <v>20</v>
      </c>
      <c r="J9" s="59"/>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row>
    <row r="10" spans="1:52" s="12" customFormat="1" ht="113.25" customHeight="1" thickBot="1">
      <c r="A10" s="22"/>
      <c r="B10" s="58"/>
      <c r="C10" s="124"/>
      <c r="D10" s="941" t="s">
        <v>1082</v>
      </c>
      <c r="E10" s="942"/>
      <c r="F10" s="938" t="s">
        <v>1126</v>
      </c>
      <c r="G10" s="934"/>
      <c r="H10" s="537" t="s">
        <v>1127</v>
      </c>
      <c r="I10" s="129" t="s">
        <v>1143</v>
      </c>
      <c r="J10" s="59"/>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row>
    <row r="11" spans="1:52" s="12" customFormat="1" ht="74.25" customHeight="1" thickBot="1">
      <c r="A11" s="22"/>
      <c r="B11" s="58"/>
      <c r="C11" s="124"/>
      <c r="D11" s="933" t="s">
        <v>1083</v>
      </c>
      <c r="E11" s="934"/>
      <c r="F11" s="933" t="s">
        <v>1128</v>
      </c>
      <c r="G11" s="934"/>
      <c r="H11" s="537" t="s">
        <v>1129</v>
      </c>
      <c r="I11" s="129" t="s">
        <v>1143</v>
      </c>
      <c r="J11" s="59"/>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row>
    <row r="12" spans="1:52" s="543" customFormat="1" ht="69.75" customHeight="1" thickBot="1">
      <c r="A12" s="538"/>
      <c r="B12" s="539"/>
      <c r="C12" s="540"/>
      <c r="D12" s="935" t="s">
        <v>1084</v>
      </c>
      <c r="E12" s="936"/>
      <c r="F12" s="939" t="s">
        <v>1102</v>
      </c>
      <c r="G12" s="940"/>
      <c r="H12" s="147" t="s">
        <v>1130</v>
      </c>
      <c r="I12" s="541" t="s">
        <v>1143</v>
      </c>
      <c r="J12" s="542"/>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row>
    <row r="13" spans="1:52" s="12" customFormat="1" ht="189.75" customHeight="1" thickBot="1">
      <c r="A13" s="22"/>
      <c r="B13" s="58"/>
      <c r="C13" s="124"/>
      <c r="D13" s="941" t="s">
        <v>1086</v>
      </c>
      <c r="E13" s="942"/>
      <c r="F13" s="933" t="s">
        <v>1101</v>
      </c>
      <c r="G13" s="934"/>
      <c r="H13" s="537" t="s">
        <v>1131</v>
      </c>
      <c r="I13" s="129" t="s">
        <v>20</v>
      </c>
      <c r="J13" s="59"/>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s="543" customFormat="1" ht="67.5" customHeight="1" thickBot="1">
      <c r="A14" s="538"/>
      <c r="B14" s="539"/>
      <c r="C14" s="540"/>
      <c r="D14" s="947" t="s">
        <v>1087</v>
      </c>
      <c r="E14" s="948"/>
      <c r="F14" s="935" t="s">
        <v>1133</v>
      </c>
      <c r="G14" s="936"/>
      <c r="H14" s="545" t="s">
        <v>1132</v>
      </c>
      <c r="I14" s="541" t="s">
        <v>1143</v>
      </c>
      <c r="J14" s="542"/>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row>
    <row r="15" spans="1:52" s="12" customFormat="1" ht="73.5" customHeight="1" thickBot="1">
      <c r="A15" s="22"/>
      <c r="B15" s="58"/>
      <c r="C15" s="124"/>
      <c r="D15" s="941" t="s">
        <v>1088</v>
      </c>
      <c r="E15" s="942"/>
      <c r="F15" s="933" t="s">
        <v>1134</v>
      </c>
      <c r="G15" s="934"/>
      <c r="H15" s="537" t="s">
        <v>1135</v>
      </c>
      <c r="I15" s="129" t="s">
        <v>26</v>
      </c>
      <c r="J15" s="59"/>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row>
    <row r="16" spans="1:52" s="12" customFormat="1" ht="18.75" customHeight="1" thickBot="1">
      <c r="A16" s="22"/>
      <c r="B16" s="58"/>
      <c r="C16" s="122"/>
      <c r="D16" s="60"/>
      <c r="E16" s="60"/>
      <c r="F16" s="60"/>
      <c r="G16" s="60"/>
      <c r="H16" s="132" t="s">
        <v>248</v>
      </c>
      <c r="I16" s="134" t="s">
        <v>20</v>
      </c>
      <c r="J16" s="59"/>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row>
    <row r="17" spans="1:52" s="12" customFormat="1" ht="18.75" customHeight="1">
      <c r="A17" s="22"/>
      <c r="B17" s="58"/>
      <c r="C17" s="190"/>
      <c r="D17" s="60"/>
      <c r="E17" s="60"/>
      <c r="F17" s="60"/>
      <c r="G17" s="60"/>
      <c r="H17" s="133"/>
      <c r="I17" s="55"/>
      <c r="J17" s="59"/>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row>
    <row r="18" spans="1:52" s="12" customFormat="1" ht="15" thickBot="1">
      <c r="A18" s="22"/>
      <c r="B18" s="58"/>
      <c r="C18" s="154"/>
      <c r="D18" s="949" t="s">
        <v>273</v>
      </c>
      <c r="E18" s="949"/>
      <c r="F18" s="949"/>
      <c r="G18" s="949"/>
      <c r="H18" s="949"/>
      <c r="I18" s="949"/>
      <c r="J18" s="59"/>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row>
    <row r="19" spans="1:52" s="12" customFormat="1" ht="14.25">
      <c r="A19" s="22"/>
      <c r="B19" s="58"/>
      <c r="C19" s="154"/>
      <c r="D19" s="99" t="s">
        <v>60</v>
      </c>
      <c r="E19" s="968" t="s">
        <v>938</v>
      </c>
      <c r="F19" s="969"/>
      <c r="G19" s="969"/>
      <c r="H19" s="970"/>
      <c r="I19" s="60"/>
      <c r="J19" s="59"/>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row>
    <row r="20" spans="1:52" s="12" customFormat="1" ht="14.25">
      <c r="A20" s="22"/>
      <c r="B20" s="58"/>
      <c r="C20" s="154"/>
      <c r="D20" s="99" t="s">
        <v>62</v>
      </c>
      <c r="E20" s="971" t="s">
        <v>984</v>
      </c>
      <c r="F20" s="972"/>
      <c r="G20" s="972"/>
      <c r="H20" s="972"/>
      <c r="I20" s="60"/>
      <c r="J20" s="59"/>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s="12" customFormat="1" ht="13.5" customHeight="1">
      <c r="A21" s="22"/>
      <c r="B21" s="58"/>
      <c r="C21" s="154"/>
      <c r="D21" s="60"/>
      <c r="E21" s="60"/>
      <c r="F21" s="60"/>
      <c r="G21" s="60"/>
      <c r="H21" s="60"/>
      <c r="I21" s="60"/>
      <c r="J21" s="59"/>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s="12" customFormat="1" ht="30.75" customHeight="1" thickBot="1">
      <c r="A22" s="22"/>
      <c r="B22" s="58"/>
      <c r="C22" s="789" t="s">
        <v>209</v>
      </c>
      <c r="D22" s="789"/>
      <c r="E22" s="789"/>
      <c r="F22" s="789"/>
      <c r="G22" s="789"/>
      <c r="H22" s="789"/>
      <c r="I22" s="127"/>
      <c r="J22" s="59"/>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s="12" customFormat="1" ht="30.75" customHeight="1">
      <c r="A23" s="22"/>
      <c r="B23" s="58"/>
      <c r="C23" s="130"/>
      <c r="D23" s="974" t="s">
        <v>1178</v>
      </c>
      <c r="E23" s="975"/>
      <c r="F23" s="975"/>
      <c r="G23" s="975"/>
      <c r="H23" s="975"/>
      <c r="I23" s="976"/>
      <c r="J23" s="59"/>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row>
    <row r="24" spans="1:52" s="12" customFormat="1" ht="30.75" customHeight="1">
      <c r="A24" s="22"/>
      <c r="B24" s="58"/>
      <c r="C24" s="130"/>
      <c r="D24" s="977"/>
      <c r="E24" s="978"/>
      <c r="F24" s="978"/>
      <c r="G24" s="978"/>
      <c r="H24" s="978"/>
      <c r="I24" s="979"/>
      <c r="J24" s="59"/>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row>
    <row r="25" spans="1:52" s="12" customFormat="1" ht="30.75" customHeight="1">
      <c r="A25" s="22"/>
      <c r="B25" s="58"/>
      <c r="C25" s="130"/>
      <c r="D25" s="977"/>
      <c r="E25" s="978"/>
      <c r="F25" s="978"/>
      <c r="G25" s="978"/>
      <c r="H25" s="978"/>
      <c r="I25" s="979"/>
      <c r="J25" s="59"/>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row>
    <row r="26" spans="1:52" s="12" customFormat="1" ht="11.25" customHeight="1" thickBot="1">
      <c r="A26" s="22"/>
      <c r="B26" s="58"/>
      <c r="C26" s="130"/>
      <c r="D26" s="980"/>
      <c r="E26" s="981"/>
      <c r="F26" s="981"/>
      <c r="G26" s="981"/>
      <c r="H26" s="981"/>
      <c r="I26" s="982"/>
      <c r="J26" s="59"/>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row>
    <row r="27" spans="1:52" s="12" customFormat="1" ht="14.25" hidden="1">
      <c r="A27" s="22"/>
      <c r="B27" s="58"/>
      <c r="C27" s="123"/>
      <c r="D27" s="123"/>
      <c r="E27" s="123"/>
      <c r="F27" s="130"/>
      <c r="G27" s="123"/>
      <c r="H27" s="127"/>
      <c r="I27" s="127"/>
      <c r="J27" s="59"/>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row>
    <row r="28" spans="1:52" ht="56.25" customHeight="1" thickBot="1">
      <c r="A28" s="23"/>
      <c r="B28" s="58"/>
      <c r="C28" s="61"/>
      <c r="D28" s="945" t="s">
        <v>247</v>
      </c>
      <c r="E28" s="945"/>
      <c r="F28" s="945" t="s">
        <v>250</v>
      </c>
      <c r="G28" s="945"/>
      <c r="H28" s="125" t="s">
        <v>251</v>
      </c>
      <c r="I28" s="125" t="s">
        <v>217</v>
      </c>
      <c r="J28" s="59"/>
      <c r="K28" s="6"/>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row>
    <row r="29" spans="1:52" ht="82.5" customHeight="1" thickBot="1">
      <c r="A29" s="23"/>
      <c r="B29" s="58"/>
      <c r="C29" s="124" t="s">
        <v>245</v>
      </c>
      <c r="D29" s="943" t="s">
        <v>1080</v>
      </c>
      <c r="E29" s="944"/>
      <c r="F29" s="933" t="s">
        <v>1100</v>
      </c>
      <c r="G29" s="934"/>
      <c r="H29" s="534" t="s">
        <v>1121</v>
      </c>
      <c r="I29" s="129" t="s">
        <v>1143</v>
      </c>
      <c r="J29" s="59"/>
      <c r="K29" s="6"/>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row>
    <row r="30" spans="1:52" s="437" customFormat="1" ht="113.25" customHeight="1" thickBot="1">
      <c r="A30" s="23"/>
      <c r="B30" s="58"/>
      <c r="C30" s="124"/>
      <c r="D30" s="941" t="s">
        <v>1081</v>
      </c>
      <c r="E30" s="942"/>
      <c r="F30" s="933" t="s">
        <v>1122</v>
      </c>
      <c r="G30" s="937"/>
      <c r="H30" s="535" t="s">
        <v>1123</v>
      </c>
      <c r="I30" s="129" t="s">
        <v>20</v>
      </c>
      <c r="J30" s="59"/>
      <c r="K30" s="6"/>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row>
    <row r="31" spans="1:52" s="437" customFormat="1" ht="219" customHeight="1" thickBot="1">
      <c r="A31" s="23"/>
      <c r="B31" s="58"/>
      <c r="C31" s="124"/>
      <c r="D31" s="941" t="s">
        <v>1085</v>
      </c>
      <c r="E31" s="942"/>
      <c r="F31" s="933" t="s">
        <v>1124</v>
      </c>
      <c r="G31" s="934"/>
      <c r="H31" s="536" t="s">
        <v>1125</v>
      </c>
      <c r="I31" s="129" t="s">
        <v>20</v>
      </c>
      <c r="J31" s="59"/>
      <c r="K31" s="6"/>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row>
    <row r="32" spans="1:52" s="437" customFormat="1" ht="75.75" customHeight="1" thickBot="1">
      <c r="A32" s="23"/>
      <c r="B32" s="58"/>
      <c r="C32" s="124"/>
      <c r="D32" s="941" t="s">
        <v>1082</v>
      </c>
      <c r="E32" s="942"/>
      <c r="F32" s="938" t="s">
        <v>1126</v>
      </c>
      <c r="G32" s="934"/>
      <c r="H32" s="537" t="s">
        <v>1127</v>
      </c>
      <c r="I32" s="129" t="s">
        <v>1143</v>
      </c>
      <c r="J32" s="59"/>
      <c r="K32" s="6"/>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row>
    <row r="33" spans="1:52" s="437" customFormat="1" ht="72" customHeight="1" thickBot="1">
      <c r="A33" s="23"/>
      <c r="B33" s="58"/>
      <c r="C33" s="124"/>
      <c r="D33" s="941" t="s">
        <v>1083</v>
      </c>
      <c r="E33" s="942"/>
      <c r="F33" s="933" t="s">
        <v>1128</v>
      </c>
      <c r="G33" s="934"/>
      <c r="H33" s="537" t="s">
        <v>1129</v>
      </c>
      <c r="I33" s="129" t="s">
        <v>26</v>
      </c>
      <c r="J33" s="59"/>
      <c r="K33" s="6"/>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row>
    <row r="34" spans="1:52" s="437" customFormat="1" ht="87.75" customHeight="1" thickBot="1">
      <c r="A34" s="23"/>
      <c r="B34" s="58"/>
      <c r="C34" s="124"/>
      <c r="D34" s="941" t="s">
        <v>1084</v>
      </c>
      <c r="E34" s="942"/>
      <c r="F34" s="939" t="s">
        <v>1102</v>
      </c>
      <c r="G34" s="940"/>
      <c r="H34" s="147" t="s">
        <v>1130</v>
      </c>
      <c r="I34" s="129" t="s">
        <v>26</v>
      </c>
      <c r="J34" s="59"/>
      <c r="K34" s="6"/>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2" s="437" customFormat="1" ht="60.75" customHeight="1" thickBot="1">
      <c r="A35" s="23"/>
      <c r="B35" s="58"/>
      <c r="C35" s="124"/>
      <c r="D35" s="941" t="s">
        <v>1086</v>
      </c>
      <c r="E35" s="942"/>
      <c r="F35" s="933" t="s">
        <v>1101</v>
      </c>
      <c r="G35" s="934"/>
      <c r="H35" s="537" t="s">
        <v>1131</v>
      </c>
      <c r="I35" s="129" t="s">
        <v>20</v>
      </c>
      <c r="J35" s="59"/>
      <c r="K35" s="6"/>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row>
    <row r="36" spans="1:52" s="437" customFormat="1" ht="66.75" customHeight="1" thickBot="1">
      <c r="A36" s="23"/>
      <c r="B36" s="58"/>
      <c r="C36" s="124"/>
      <c r="D36" s="943" t="s">
        <v>1087</v>
      </c>
      <c r="E36" s="944"/>
      <c r="F36" s="935" t="s">
        <v>1133</v>
      </c>
      <c r="G36" s="936"/>
      <c r="H36" s="545" t="s">
        <v>1132</v>
      </c>
      <c r="I36" s="129" t="s">
        <v>1143</v>
      </c>
      <c r="J36" s="59"/>
      <c r="K36" s="6"/>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row>
    <row r="37" spans="1:52" s="437" customFormat="1" ht="75.75" customHeight="1" thickBot="1">
      <c r="A37" s="23"/>
      <c r="B37" s="58"/>
      <c r="C37" s="124"/>
      <c r="D37" s="966" t="s">
        <v>1088</v>
      </c>
      <c r="E37" s="967"/>
      <c r="F37" s="933" t="s">
        <v>1134</v>
      </c>
      <c r="G37" s="934"/>
      <c r="H37" s="537" t="s">
        <v>1135</v>
      </c>
      <c r="I37" s="129" t="s">
        <v>26</v>
      </c>
      <c r="J37" s="59"/>
      <c r="K37" s="6"/>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row>
    <row r="38" spans="1:52" ht="18.75" customHeight="1" thickBot="1">
      <c r="A38" s="23"/>
      <c r="B38" s="58"/>
      <c r="C38" s="55"/>
      <c r="D38" s="55"/>
      <c r="E38" s="55"/>
      <c r="F38" s="55"/>
      <c r="G38" s="55"/>
      <c r="H38" s="132" t="s">
        <v>248</v>
      </c>
      <c r="I38" s="134" t="s">
        <v>1143</v>
      </c>
      <c r="J38" s="59"/>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row>
    <row r="39" spans="1:52" ht="15" thickBot="1">
      <c r="A39" s="23"/>
      <c r="B39" s="58"/>
      <c r="C39" s="55"/>
      <c r="D39" s="170" t="s">
        <v>273</v>
      </c>
      <c r="E39" s="191"/>
      <c r="F39" s="55"/>
      <c r="G39" s="55"/>
      <c r="H39" s="133"/>
      <c r="I39" s="55"/>
      <c r="J39" s="59"/>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row>
    <row r="40" spans="1:52" ht="15" thickBot="1">
      <c r="A40" s="23"/>
      <c r="B40" s="58"/>
      <c r="C40" s="55"/>
      <c r="D40" s="99" t="s">
        <v>60</v>
      </c>
      <c r="E40" s="973" t="s">
        <v>939</v>
      </c>
      <c r="F40" s="963"/>
      <c r="G40" s="963"/>
      <c r="H40" s="964"/>
      <c r="I40" s="55"/>
      <c r="J40" s="59"/>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row>
    <row r="41" spans="1:52" ht="11.25" customHeight="1" thickBot="1">
      <c r="A41" s="23"/>
      <c r="B41" s="58"/>
      <c r="C41" s="55"/>
      <c r="D41" s="99" t="s">
        <v>62</v>
      </c>
      <c r="E41" s="962" t="s">
        <v>940</v>
      </c>
      <c r="F41" s="963"/>
      <c r="G41" s="963"/>
      <c r="H41" s="964"/>
      <c r="I41" s="55"/>
      <c r="J41" s="59"/>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row>
    <row r="42" spans="1:52" ht="14.25" hidden="1">
      <c r="A42" s="23"/>
      <c r="B42" s="58"/>
      <c r="C42" s="55"/>
      <c r="D42" s="55"/>
      <c r="E42" s="55"/>
      <c r="F42" s="55"/>
      <c r="G42" s="55"/>
      <c r="H42" s="133"/>
      <c r="I42" s="55"/>
      <c r="J42" s="59"/>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row>
    <row r="43" spans="1:52" ht="50.25" customHeight="1" thickBot="1">
      <c r="A43" s="23"/>
      <c r="B43" s="58"/>
      <c r="C43" s="61"/>
      <c r="D43" s="945" t="s">
        <v>247</v>
      </c>
      <c r="E43" s="945"/>
      <c r="F43" s="945" t="s">
        <v>250</v>
      </c>
      <c r="G43" s="945"/>
      <c r="H43" s="125" t="s">
        <v>251</v>
      </c>
      <c r="I43" s="125" t="s">
        <v>217</v>
      </c>
      <c r="J43" s="59"/>
      <c r="K43" s="6"/>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row>
    <row r="44" spans="1:52" ht="88.5" customHeight="1" thickBot="1">
      <c r="A44" s="23"/>
      <c r="B44" s="58"/>
      <c r="C44" s="124" t="s">
        <v>276</v>
      </c>
      <c r="D44" s="941" t="s">
        <v>1085</v>
      </c>
      <c r="E44" s="942"/>
      <c r="F44" s="933" t="s">
        <v>1137</v>
      </c>
      <c r="G44" s="934"/>
      <c r="H44" s="537" t="s">
        <v>1138</v>
      </c>
      <c r="I44" s="546" t="s">
        <v>20</v>
      </c>
      <c r="J44" s="59"/>
      <c r="K44" s="6"/>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row>
    <row r="45" spans="1:52" s="437" customFormat="1" ht="113.25" customHeight="1" thickBot="1">
      <c r="A45" s="23"/>
      <c r="B45" s="58"/>
      <c r="C45" s="124"/>
      <c r="D45" s="966" t="s">
        <v>1082</v>
      </c>
      <c r="E45" s="967"/>
      <c r="F45" s="941" t="s">
        <v>1136</v>
      </c>
      <c r="G45" s="942"/>
      <c r="H45" s="537" t="s">
        <v>1139</v>
      </c>
      <c r="I45" s="546" t="s">
        <v>20</v>
      </c>
      <c r="J45" s="59"/>
      <c r="K45" s="6"/>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row>
    <row r="46" spans="1:52" ht="21.75" customHeight="1" thickBot="1">
      <c r="A46" s="23"/>
      <c r="B46" s="58"/>
      <c r="C46" s="55"/>
      <c r="D46" s="55"/>
      <c r="E46" s="55"/>
      <c r="F46" s="55"/>
      <c r="G46" s="55"/>
      <c r="H46" s="132" t="s">
        <v>248</v>
      </c>
      <c r="I46" s="134" t="s">
        <v>20</v>
      </c>
      <c r="J46" s="59"/>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row>
    <row r="47" spans="1:52" ht="15" thickBot="1">
      <c r="A47" s="23"/>
      <c r="B47" s="58"/>
      <c r="C47" s="55"/>
      <c r="D47" s="170" t="s">
        <v>273</v>
      </c>
      <c r="E47" s="191"/>
      <c r="F47" s="55"/>
      <c r="G47" s="55"/>
      <c r="H47" s="133"/>
      <c r="I47" s="55"/>
      <c r="J47" s="59"/>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row>
    <row r="48" spans="1:52" ht="27.75" customHeight="1" thickBot="1">
      <c r="A48" s="23"/>
      <c r="B48" s="58"/>
      <c r="C48" s="55"/>
      <c r="D48" s="99" t="s">
        <v>60</v>
      </c>
      <c r="E48" s="965" t="s">
        <v>1179</v>
      </c>
      <c r="F48" s="963"/>
      <c r="G48" s="963"/>
      <c r="H48" s="964"/>
      <c r="I48" s="55"/>
      <c r="J48" s="59"/>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row>
    <row r="49" spans="1:52" ht="31.5" customHeight="1" thickBot="1">
      <c r="A49" s="23"/>
      <c r="B49" s="58"/>
      <c r="C49" s="55"/>
      <c r="D49" s="99" t="s">
        <v>62</v>
      </c>
      <c r="E49" s="962" t="s">
        <v>693</v>
      </c>
      <c r="F49" s="963"/>
      <c r="G49" s="963"/>
      <c r="H49" s="964"/>
      <c r="I49" s="55"/>
      <c r="J49" s="59"/>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row>
    <row r="50" spans="1:52" ht="15" hidden="1" thickBot="1">
      <c r="A50" s="23"/>
      <c r="B50" s="58"/>
      <c r="C50" s="55"/>
      <c r="D50" s="99"/>
      <c r="E50" s="55"/>
      <c r="F50" s="55"/>
      <c r="G50" s="55"/>
      <c r="H50" s="55"/>
      <c r="I50" s="55"/>
      <c r="J50" s="59"/>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row>
    <row r="51" spans="1:52" ht="326.25" customHeight="1" thickBot="1">
      <c r="A51" s="23"/>
      <c r="B51" s="58"/>
      <c r="C51" s="131"/>
      <c r="D51" s="713" t="s">
        <v>252</v>
      </c>
      <c r="E51" s="713"/>
      <c r="F51" s="950" t="s">
        <v>1200</v>
      </c>
      <c r="G51" s="951"/>
      <c r="H51" s="951"/>
      <c r="I51" s="952"/>
      <c r="J51" s="59"/>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row>
    <row r="52" spans="1:52" s="12" customFormat="1" ht="18.75" customHeight="1">
      <c r="A52" s="22"/>
      <c r="B52" s="58"/>
      <c r="C52" s="62"/>
      <c r="D52" s="62"/>
      <c r="E52" s="62"/>
      <c r="F52" s="62"/>
      <c r="G52" s="62"/>
      <c r="H52" s="127"/>
      <c r="I52" s="127"/>
      <c r="J52" s="59"/>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row>
    <row r="53" spans="1:52" s="12" customFormat="1" ht="15.75" customHeight="1" thickBot="1">
      <c r="A53" s="22"/>
      <c r="B53" s="58"/>
      <c r="C53" s="55"/>
      <c r="D53" s="56"/>
      <c r="E53" s="56"/>
      <c r="F53" s="56"/>
      <c r="G53" s="98" t="s">
        <v>210</v>
      </c>
      <c r="H53" s="127"/>
      <c r="I53" s="127"/>
      <c r="J53" s="59"/>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row>
    <row r="54" spans="1:52" s="12" customFormat="1" ht="78" customHeight="1">
      <c r="A54" s="22"/>
      <c r="B54" s="58"/>
      <c r="C54" s="55"/>
      <c r="D54" s="56"/>
      <c r="E54" s="56"/>
      <c r="F54" s="34" t="s">
        <v>211</v>
      </c>
      <c r="G54" s="956" t="s">
        <v>291</v>
      </c>
      <c r="H54" s="957"/>
      <c r="I54" s="958"/>
      <c r="J54" s="59"/>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row>
    <row r="55" spans="1:52" s="12" customFormat="1" ht="54.75" customHeight="1">
      <c r="A55" s="22"/>
      <c r="B55" s="58"/>
      <c r="C55" s="55"/>
      <c r="D55" s="56"/>
      <c r="E55" s="56"/>
      <c r="F55" s="35" t="s">
        <v>212</v>
      </c>
      <c r="G55" s="959" t="s">
        <v>292</v>
      </c>
      <c r="H55" s="960"/>
      <c r="I55" s="961"/>
      <c r="J55" s="59"/>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row>
    <row r="56" spans="1:52" s="12" customFormat="1" ht="58.5" customHeight="1">
      <c r="A56" s="22"/>
      <c r="B56" s="58"/>
      <c r="C56" s="55"/>
      <c r="D56" s="56"/>
      <c r="E56" s="56"/>
      <c r="F56" s="35" t="s">
        <v>213</v>
      </c>
      <c r="G56" s="959" t="s">
        <v>293</v>
      </c>
      <c r="H56" s="960"/>
      <c r="I56" s="961"/>
      <c r="J56" s="59"/>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row>
    <row r="57" spans="1:52" ht="60" customHeight="1">
      <c r="A57" s="23"/>
      <c r="B57" s="58"/>
      <c r="C57" s="55"/>
      <c r="D57" s="56"/>
      <c r="E57" s="56"/>
      <c r="F57" s="35" t="s">
        <v>214</v>
      </c>
      <c r="G57" s="959" t="s">
        <v>294</v>
      </c>
      <c r="H57" s="960"/>
      <c r="I57" s="961"/>
      <c r="J57" s="59"/>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row>
    <row r="58" spans="1:52" ht="54" customHeight="1">
      <c r="A58" s="23"/>
      <c r="B58" s="53"/>
      <c r="C58" s="55"/>
      <c r="D58" s="56"/>
      <c r="E58" s="56"/>
      <c r="F58" s="35" t="s">
        <v>215</v>
      </c>
      <c r="G58" s="959" t="s">
        <v>295</v>
      </c>
      <c r="H58" s="960"/>
      <c r="I58" s="961"/>
      <c r="J58" s="54"/>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row>
    <row r="59" spans="1:52" ht="61.5" customHeight="1" thickBot="1">
      <c r="A59" s="23"/>
      <c r="B59" s="53"/>
      <c r="C59" s="55"/>
      <c r="D59" s="56"/>
      <c r="E59" s="56"/>
      <c r="F59" s="36" t="s">
        <v>216</v>
      </c>
      <c r="G59" s="953" t="s">
        <v>296</v>
      </c>
      <c r="H59" s="954"/>
      <c r="I59" s="955"/>
      <c r="J59" s="54"/>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row>
    <row r="60" spans="1:44" ht="15" thickBot="1">
      <c r="A60" s="23"/>
      <c r="B60" s="63"/>
      <c r="C60" s="64"/>
      <c r="D60" s="65"/>
      <c r="E60" s="65"/>
      <c r="F60" s="65"/>
      <c r="G60" s="65"/>
      <c r="H60" s="128"/>
      <c r="I60" s="128"/>
      <c r="J60" s="66"/>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1" spans="1:44" ht="49.5" customHeight="1">
      <c r="A61" s="23"/>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row>
    <row r="62" spans="1:44" ht="49.5" customHeight="1">
      <c r="A62" s="23"/>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row>
    <row r="63" spans="1:44" ht="49.5" customHeight="1">
      <c r="A63" s="23"/>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row>
    <row r="64" spans="1:44" ht="49.5" customHeight="1">
      <c r="A64" s="23"/>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row>
    <row r="65" spans="1:44" ht="49.5" customHeight="1">
      <c r="A65" s="23"/>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row>
    <row r="66" spans="1:44" ht="49.5" customHeight="1">
      <c r="A66" s="23"/>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row>
    <row r="67" spans="1:44" ht="14.25">
      <c r="A67" s="23"/>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row>
    <row r="68" spans="1:44" ht="14.25">
      <c r="A68" s="23"/>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row>
    <row r="69" spans="1:44" ht="14.25">
      <c r="A69" s="23"/>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row>
    <row r="70" spans="1:52" ht="14.25">
      <c r="A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row>
    <row r="71" spans="1:52" ht="14.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row>
    <row r="72" spans="1:52" ht="14.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row>
    <row r="73" spans="1:52" ht="14.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row>
    <row r="74" spans="1:11" ht="14.25">
      <c r="A74" s="112"/>
      <c r="B74" s="112"/>
      <c r="C74" s="112"/>
      <c r="D74" s="112"/>
      <c r="E74" s="112"/>
      <c r="F74" s="112"/>
      <c r="G74" s="112"/>
      <c r="H74" s="112"/>
      <c r="I74" s="112"/>
      <c r="J74" s="112"/>
      <c r="K74" s="112"/>
    </row>
    <row r="75" spans="1:11" ht="14.25">
      <c r="A75" s="112"/>
      <c r="B75" s="112"/>
      <c r="C75" s="112"/>
      <c r="D75" s="112"/>
      <c r="E75" s="112"/>
      <c r="F75" s="112"/>
      <c r="G75" s="112"/>
      <c r="H75" s="112"/>
      <c r="I75" s="112"/>
      <c r="J75" s="112"/>
      <c r="K75" s="112"/>
    </row>
    <row r="76" spans="1:11" ht="14.25">
      <c r="A76" s="112"/>
      <c r="B76" s="112"/>
      <c r="C76" s="112"/>
      <c r="D76" s="112"/>
      <c r="E76" s="112"/>
      <c r="F76" s="112"/>
      <c r="G76" s="112"/>
      <c r="H76" s="112"/>
      <c r="I76" s="112"/>
      <c r="J76" s="112"/>
      <c r="K76" s="112"/>
    </row>
    <row r="77" spans="1:11" ht="14.25">
      <c r="A77" s="112"/>
      <c r="B77" s="112"/>
      <c r="C77" s="112"/>
      <c r="D77" s="112"/>
      <c r="E77" s="112"/>
      <c r="F77" s="112"/>
      <c r="G77" s="112"/>
      <c r="H77" s="112"/>
      <c r="I77" s="112"/>
      <c r="J77" s="112"/>
      <c r="K77" s="112"/>
    </row>
    <row r="78" spans="1:11" ht="14.25">
      <c r="A78" s="112"/>
      <c r="B78" s="112"/>
      <c r="C78" s="112"/>
      <c r="D78" s="112"/>
      <c r="E78" s="112"/>
      <c r="F78" s="112"/>
      <c r="G78" s="112"/>
      <c r="H78" s="112"/>
      <c r="I78" s="112"/>
      <c r="J78" s="112"/>
      <c r="K78" s="112"/>
    </row>
    <row r="79" spans="1:11" ht="14.25">
      <c r="A79" s="112"/>
      <c r="B79" s="112"/>
      <c r="C79" s="112"/>
      <c r="D79" s="112"/>
      <c r="E79" s="112"/>
      <c r="F79" s="112"/>
      <c r="G79" s="112"/>
      <c r="H79" s="112"/>
      <c r="I79" s="112"/>
      <c r="J79" s="112"/>
      <c r="K79" s="112"/>
    </row>
    <row r="80" spans="1:11" ht="14.25">
      <c r="A80" s="112"/>
      <c r="B80" s="112"/>
      <c r="C80" s="112"/>
      <c r="D80" s="112"/>
      <c r="E80" s="112"/>
      <c r="F80" s="112"/>
      <c r="G80" s="112"/>
      <c r="H80" s="112"/>
      <c r="I80" s="112"/>
      <c r="J80" s="112"/>
      <c r="K80" s="112"/>
    </row>
    <row r="81" spans="1:11" ht="14.25">
      <c r="A81" s="112"/>
      <c r="B81" s="112"/>
      <c r="C81" s="112"/>
      <c r="D81" s="112"/>
      <c r="E81" s="112"/>
      <c r="F81" s="112"/>
      <c r="G81" s="112"/>
      <c r="H81" s="112"/>
      <c r="I81" s="112"/>
      <c r="J81" s="112"/>
      <c r="K81" s="112"/>
    </row>
    <row r="82" spans="1:11" ht="14.25">
      <c r="A82" s="112"/>
      <c r="B82" s="112"/>
      <c r="C82" s="112"/>
      <c r="D82" s="112"/>
      <c r="E82" s="112"/>
      <c r="F82" s="112"/>
      <c r="G82" s="112"/>
      <c r="H82" s="112"/>
      <c r="I82" s="112"/>
      <c r="J82" s="112"/>
      <c r="K82" s="112"/>
    </row>
    <row r="83" spans="1:11" ht="14.25">
      <c r="A83" s="112"/>
      <c r="B83" s="112"/>
      <c r="C83" s="112"/>
      <c r="D83" s="112"/>
      <c r="E83" s="112"/>
      <c r="F83" s="112"/>
      <c r="G83" s="112"/>
      <c r="H83" s="112"/>
      <c r="I83" s="112"/>
      <c r="J83" s="112"/>
      <c r="K83" s="112"/>
    </row>
    <row r="84" spans="1:11" ht="14.25">
      <c r="A84" s="112"/>
      <c r="B84" s="112"/>
      <c r="C84" s="112"/>
      <c r="D84" s="112"/>
      <c r="E84" s="112"/>
      <c r="F84" s="112"/>
      <c r="G84" s="112"/>
      <c r="H84" s="112"/>
      <c r="I84" s="112"/>
      <c r="J84" s="112"/>
      <c r="K84" s="112"/>
    </row>
    <row r="85" spans="1:11" ht="14.25">
      <c r="A85" s="112"/>
      <c r="B85" s="112"/>
      <c r="C85" s="112"/>
      <c r="D85" s="112"/>
      <c r="E85" s="112"/>
      <c r="F85" s="112"/>
      <c r="G85" s="112"/>
      <c r="H85" s="112"/>
      <c r="I85" s="112"/>
      <c r="J85" s="112"/>
      <c r="K85" s="112"/>
    </row>
    <row r="86" spans="1:11" ht="14.25">
      <c r="A86" s="112"/>
      <c r="B86" s="112"/>
      <c r="C86" s="112"/>
      <c r="D86" s="112"/>
      <c r="E86" s="112"/>
      <c r="F86" s="112"/>
      <c r="G86" s="112"/>
      <c r="H86" s="112"/>
      <c r="I86" s="112"/>
      <c r="J86" s="112"/>
      <c r="K86" s="112"/>
    </row>
    <row r="87" spans="1:11" ht="14.25">
      <c r="A87" s="112"/>
      <c r="B87" s="112"/>
      <c r="C87" s="112"/>
      <c r="D87" s="112"/>
      <c r="E87" s="112"/>
      <c r="F87" s="112"/>
      <c r="G87" s="112"/>
      <c r="H87" s="112"/>
      <c r="I87" s="112"/>
      <c r="J87" s="112"/>
      <c r="K87" s="112"/>
    </row>
    <row r="88" spans="1:11" ht="14.25">
      <c r="A88" s="112"/>
      <c r="B88" s="112"/>
      <c r="C88" s="112"/>
      <c r="D88" s="112"/>
      <c r="E88" s="112"/>
      <c r="F88" s="112"/>
      <c r="G88" s="112"/>
      <c r="H88" s="112"/>
      <c r="I88" s="112"/>
      <c r="J88" s="112"/>
      <c r="K88" s="112"/>
    </row>
    <row r="89" spans="1:11" ht="14.25">
      <c r="A89" s="112"/>
      <c r="B89" s="112"/>
      <c r="C89" s="112"/>
      <c r="D89" s="112"/>
      <c r="E89" s="112"/>
      <c r="F89" s="112"/>
      <c r="G89" s="112"/>
      <c r="H89" s="112"/>
      <c r="I89" s="112"/>
      <c r="J89" s="112"/>
      <c r="K89" s="112"/>
    </row>
    <row r="90" spans="1:11" ht="14.25">
      <c r="A90" s="112"/>
      <c r="B90" s="112"/>
      <c r="C90" s="112"/>
      <c r="D90" s="112"/>
      <c r="E90" s="112"/>
      <c r="F90" s="112"/>
      <c r="G90" s="112"/>
      <c r="H90" s="112"/>
      <c r="I90" s="112"/>
      <c r="J90" s="112"/>
      <c r="K90" s="112"/>
    </row>
    <row r="91" spans="1:11" ht="14.25">
      <c r="A91" s="112"/>
      <c r="B91" s="112"/>
      <c r="C91" s="112"/>
      <c r="D91" s="112"/>
      <c r="E91" s="112"/>
      <c r="F91" s="112"/>
      <c r="G91" s="112"/>
      <c r="H91" s="112"/>
      <c r="I91" s="112"/>
      <c r="J91" s="112"/>
      <c r="K91" s="112"/>
    </row>
    <row r="92" spans="1:11" ht="14.25">
      <c r="A92" s="112"/>
      <c r="B92" s="112"/>
      <c r="C92" s="112"/>
      <c r="D92" s="112"/>
      <c r="E92" s="112"/>
      <c r="F92" s="112"/>
      <c r="G92" s="112"/>
      <c r="H92" s="112"/>
      <c r="I92" s="112"/>
      <c r="J92" s="112"/>
      <c r="K92" s="112"/>
    </row>
    <row r="93" spans="1:11" ht="14.25">
      <c r="A93" s="112"/>
      <c r="B93" s="112"/>
      <c r="C93" s="112"/>
      <c r="D93" s="112"/>
      <c r="E93" s="112"/>
      <c r="F93" s="112"/>
      <c r="G93" s="112"/>
      <c r="H93" s="112"/>
      <c r="I93" s="112"/>
      <c r="J93" s="112"/>
      <c r="K93" s="112"/>
    </row>
    <row r="94" spans="1:11" ht="14.25">
      <c r="A94" s="112"/>
      <c r="B94" s="112"/>
      <c r="C94" s="112"/>
      <c r="D94" s="112"/>
      <c r="E94" s="112"/>
      <c r="F94" s="112"/>
      <c r="G94" s="112"/>
      <c r="H94" s="112"/>
      <c r="I94" s="112"/>
      <c r="J94" s="112"/>
      <c r="K94" s="112"/>
    </row>
    <row r="95" spans="1:11" ht="14.25">
      <c r="A95" s="112"/>
      <c r="B95" s="112"/>
      <c r="C95" s="112"/>
      <c r="D95" s="112"/>
      <c r="E95" s="112"/>
      <c r="F95" s="112"/>
      <c r="G95" s="112"/>
      <c r="H95" s="112"/>
      <c r="I95" s="112"/>
      <c r="J95" s="112"/>
      <c r="K95" s="112"/>
    </row>
    <row r="96" spans="1:11" ht="14.25">
      <c r="A96" s="112"/>
      <c r="B96" s="112"/>
      <c r="C96" s="112"/>
      <c r="D96" s="112"/>
      <c r="E96" s="112"/>
      <c r="F96" s="112"/>
      <c r="G96" s="112"/>
      <c r="H96" s="112"/>
      <c r="I96" s="112"/>
      <c r="J96" s="112"/>
      <c r="K96" s="112"/>
    </row>
    <row r="97" spans="1:11" ht="14.25">
      <c r="A97" s="112"/>
      <c r="B97" s="112"/>
      <c r="C97" s="112"/>
      <c r="D97" s="112"/>
      <c r="E97" s="112"/>
      <c r="F97" s="112"/>
      <c r="G97" s="112"/>
      <c r="H97" s="112"/>
      <c r="I97" s="112"/>
      <c r="J97" s="112"/>
      <c r="K97" s="112"/>
    </row>
    <row r="98" spans="1:11" ht="14.25">
      <c r="A98" s="112"/>
      <c r="B98" s="112"/>
      <c r="C98" s="112"/>
      <c r="D98" s="112"/>
      <c r="E98" s="112"/>
      <c r="F98" s="112"/>
      <c r="G98" s="112"/>
      <c r="H98" s="112"/>
      <c r="I98" s="112"/>
      <c r="J98" s="112"/>
      <c r="K98" s="112"/>
    </row>
    <row r="99" spans="1:11" ht="14.25">
      <c r="A99" s="112"/>
      <c r="B99" s="112"/>
      <c r="C99" s="112"/>
      <c r="D99" s="112"/>
      <c r="E99" s="112"/>
      <c r="F99" s="112"/>
      <c r="G99" s="112"/>
      <c r="H99" s="112"/>
      <c r="I99" s="112"/>
      <c r="J99" s="112"/>
      <c r="K99" s="112"/>
    </row>
    <row r="100" spans="1:11" ht="14.25">
      <c r="A100" s="112"/>
      <c r="B100" s="112"/>
      <c r="C100" s="112"/>
      <c r="D100" s="112"/>
      <c r="E100" s="112"/>
      <c r="F100" s="112"/>
      <c r="G100" s="112"/>
      <c r="H100" s="112"/>
      <c r="I100" s="112"/>
      <c r="J100" s="112"/>
      <c r="K100" s="112"/>
    </row>
    <row r="101" spans="1:11" ht="14.25">
      <c r="A101" s="112"/>
      <c r="B101" s="112"/>
      <c r="C101" s="112"/>
      <c r="D101" s="112"/>
      <c r="E101" s="112"/>
      <c r="F101" s="112"/>
      <c r="G101" s="112"/>
      <c r="H101" s="112"/>
      <c r="I101" s="112"/>
      <c r="J101" s="112"/>
      <c r="K101" s="112"/>
    </row>
    <row r="102" spans="1:11" ht="14.25">
      <c r="A102" s="112"/>
      <c r="B102" s="112"/>
      <c r="C102" s="112"/>
      <c r="D102" s="112"/>
      <c r="E102" s="112"/>
      <c r="F102" s="112"/>
      <c r="G102" s="112"/>
      <c r="H102" s="112"/>
      <c r="I102" s="112"/>
      <c r="J102" s="112"/>
      <c r="K102" s="112"/>
    </row>
    <row r="103" spans="1:11" ht="14.25">
      <c r="A103" s="112"/>
      <c r="B103" s="112"/>
      <c r="C103" s="112"/>
      <c r="D103" s="112"/>
      <c r="E103" s="112"/>
      <c r="F103" s="112"/>
      <c r="G103" s="112"/>
      <c r="H103" s="112"/>
      <c r="I103" s="112"/>
      <c r="J103" s="112"/>
      <c r="K103" s="112"/>
    </row>
    <row r="104" spans="1:11" ht="14.25">
      <c r="A104" s="112"/>
      <c r="B104" s="112"/>
      <c r="C104" s="112"/>
      <c r="D104" s="112"/>
      <c r="E104" s="112"/>
      <c r="F104" s="112"/>
      <c r="G104" s="112"/>
      <c r="H104" s="112"/>
      <c r="I104" s="112"/>
      <c r="J104" s="112"/>
      <c r="K104" s="112"/>
    </row>
    <row r="105" spans="1:11" ht="14.25">
      <c r="A105" s="112"/>
      <c r="B105" s="112"/>
      <c r="C105" s="112"/>
      <c r="D105" s="112"/>
      <c r="E105" s="112"/>
      <c r="F105" s="112"/>
      <c r="G105" s="112"/>
      <c r="H105" s="112"/>
      <c r="I105" s="112"/>
      <c r="J105" s="112"/>
      <c r="K105" s="112"/>
    </row>
    <row r="106" spans="1:11" ht="14.25">
      <c r="A106" s="112"/>
      <c r="B106" s="112"/>
      <c r="C106" s="112"/>
      <c r="D106" s="112"/>
      <c r="E106" s="112"/>
      <c r="F106" s="112"/>
      <c r="G106" s="112"/>
      <c r="H106" s="112"/>
      <c r="I106" s="112"/>
      <c r="J106" s="112"/>
      <c r="K106" s="112"/>
    </row>
    <row r="107" spans="1:11" ht="14.25">
      <c r="A107" s="112"/>
      <c r="B107" s="112"/>
      <c r="C107" s="112"/>
      <c r="D107" s="112"/>
      <c r="E107" s="112"/>
      <c r="F107" s="112"/>
      <c r="G107" s="112"/>
      <c r="H107" s="112"/>
      <c r="I107" s="112"/>
      <c r="J107" s="112"/>
      <c r="K107" s="112"/>
    </row>
    <row r="108" spans="1:11" ht="14.25">
      <c r="A108" s="112"/>
      <c r="B108" s="112"/>
      <c r="C108" s="112"/>
      <c r="D108" s="112"/>
      <c r="E108" s="112"/>
      <c r="F108" s="112"/>
      <c r="G108" s="112"/>
      <c r="H108" s="112"/>
      <c r="I108" s="112"/>
      <c r="J108" s="112"/>
      <c r="K108" s="112"/>
    </row>
    <row r="109" spans="1:11" ht="14.25">
      <c r="A109" s="112"/>
      <c r="B109" s="112"/>
      <c r="H109" s="112"/>
      <c r="I109" s="112"/>
      <c r="J109" s="112"/>
      <c r="K109" s="112"/>
    </row>
    <row r="110" spans="1:11" ht="14.25">
      <c r="A110" s="112"/>
      <c r="B110" s="112"/>
      <c r="H110" s="112"/>
      <c r="I110" s="112"/>
      <c r="J110" s="112"/>
      <c r="K110" s="112"/>
    </row>
    <row r="111" spans="1:11" ht="14.25">
      <c r="A111" s="112"/>
      <c r="B111" s="112"/>
      <c r="H111" s="112"/>
      <c r="I111" s="112"/>
      <c r="J111" s="112"/>
      <c r="K111" s="112"/>
    </row>
    <row r="112" spans="1:11" ht="14.25">
      <c r="A112" s="112"/>
      <c r="B112" s="112"/>
      <c r="H112" s="112"/>
      <c r="I112" s="112"/>
      <c r="J112" s="112"/>
      <c r="K112" s="112"/>
    </row>
    <row r="113" spans="1:11" ht="14.25">
      <c r="A113" s="112"/>
      <c r="B113" s="112"/>
      <c r="H113" s="112"/>
      <c r="I113" s="112"/>
      <c r="J113" s="112"/>
      <c r="K113" s="112"/>
    </row>
    <row r="114" spans="1:11" ht="14.25">
      <c r="A114" s="112"/>
      <c r="B114" s="112"/>
      <c r="H114" s="112"/>
      <c r="I114" s="112"/>
      <c r="J114" s="112"/>
      <c r="K114" s="112"/>
    </row>
    <row r="115" spans="1:11" ht="14.25">
      <c r="A115" s="112"/>
      <c r="B115" s="112"/>
      <c r="H115" s="112"/>
      <c r="I115" s="112"/>
      <c r="J115" s="112"/>
      <c r="K115" s="112"/>
    </row>
    <row r="116" spans="1:11" ht="14.25">
      <c r="A116" s="112"/>
      <c r="B116" s="112"/>
      <c r="H116" s="112"/>
      <c r="I116" s="112"/>
      <c r="J116" s="112"/>
      <c r="K116" s="112"/>
    </row>
    <row r="117" spans="1:11" ht="14.25">
      <c r="A117" s="112"/>
      <c r="B117" s="112"/>
      <c r="H117" s="112"/>
      <c r="I117" s="112"/>
      <c r="J117" s="112"/>
      <c r="K117" s="112"/>
    </row>
    <row r="118" spans="2:10" ht="14.25">
      <c r="B118" s="112"/>
      <c r="J118" s="112"/>
    </row>
  </sheetData>
  <sheetProtection/>
  <mergeCells count="65">
    <mergeCell ref="F9:G9"/>
    <mergeCell ref="F10:G10"/>
    <mergeCell ref="F11:G11"/>
    <mergeCell ref="F12:G12"/>
    <mergeCell ref="D23:I26"/>
    <mergeCell ref="D29:E29"/>
    <mergeCell ref="F29:G29"/>
    <mergeCell ref="D28:E28"/>
    <mergeCell ref="D9:E9"/>
    <mergeCell ref="D37:E37"/>
    <mergeCell ref="D45:E45"/>
    <mergeCell ref="E41:H41"/>
    <mergeCell ref="E19:H19"/>
    <mergeCell ref="E20:H20"/>
    <mergeCell ref="E40:H40"/>
    <mergeCell ref="E49:H49"/>
    <mergeCell ref="E48:H48"/>
    <mergeCell ref="D43:E43"/>
    <mergeCell ref="F43:G43"/>
    <mergeCell ref="D44:E44"/>
    <mergeCell ref="F44:G44"/>
    <mergeCell ref="F45:G45"/>
    <mergeCell ref="D51:E51"/>
    <mergeCell ref="F51:I51"/>
    <mergeCell ref="G59:I59"/>
    <mergeCell ref="G54:I54"/>
    <mergeCell ref="G55:I55"/>
    <mergeCell ref="G56:I56"/>
    <mergeCell ref="G57:I57"/>
    <mergeCell ref="G58:I58"/>
    <mergeCell ref="D18:I18"/>
    <mergeCell ref="D12:E12"/>
    <mergeCell ref="D8:E8"/>
    <mergeCell ref="F8:G8"/>
    <mergeCell ref="F13:G13"/>
    <mergeCell ref="F15:G15"/>
    <mergeCell ref="D10:E10"/>
    <mergeCell ref="D11:E11"/>
    <mergeCell ref="D13:E13"/>
    <mergeCell ref="D15:E15"/>
    <mergeCell ref="F28:G28"/>
    <mergeCell ref="C3:I3"/>
    <mergeCell ref="C4:I4"/>
    <mergeCell ref="C22:H22"/>
    <mergeCell ref="D7:E7"/>
    <mergeCell ref="D14:E14"/>
    <mergeCell ref="D6:E6"/>
    <mergeCell ref="F6:G6"/>
    <mergeCell ref="F14:G14"/>
    <mergeCell ref="F7:G7"/>
    <mergeCell ref="D35:E35"/>
    <mergeCell ref="D36:E36"/>
    <mergeCell ref="D30:E30"/>
    <mergeCell ref="D31:E31"/>
    <mergeCell ref="D32:E32"/>
    <mergeCell ref="D33:E33"/>
    <mergeCell ref="D34:E34"/>
    <mergeCell ref="F35:G35"/>
    <mergeCell ref="F36:G36"/>
    <mergeCell ref="F37:G37"/>
    <mergeCell ref="F30:G30"/>
    <mergeCell ref="F31:G31"/>
    <mergeCell ref="F32:G32"/>
    <mergeCell ref="F33:G33"/>
    <mergeCell ref="F34:G34"/>
  </mergeCells>
  <hyperlinks>
    <hyperlink ref="E41" r:id="rId1" display="dgnema@nema.go.ke"/>
    <hyperlink ref="E20" r:id="rId2" display="WKirumba@nema.go.ke "/>
    <hyperlink ref="E49" r:id="rId3" display="infor@tarda.co.ke"/>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dimension ref="B2:P47"/>
  <sheetViews>
    <sheetView zoomScale="106" zoomScaleNormal="106" zoomScalePageLayoutView="0" workbookViewId="0" topLeftCell="A29">
      <selection activeCell="F8" sqref="F8"/>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26.421875" style="0" customWidth="1"/>
    <col min="8" max="8" width="25.140625" style="0" customWidth="1"/>
    <col min="9" max="10" width="1.7109375" style="0" customWidth="1"/>
  </cols>
  <sheetData>
    <row r="1" ht="15" thickBot="1"/>
    <row r="2" spans="2:9" ht="15" thickBot="1">
      <c r="B2" s="49"/>
      <c r="C2" s="50"/>
      <c r="D2" s="51"/>
      <c r="E2" s="51"/>
      <c r="F2" s="51"/>
      <c r="G2" s="51"/>
      <c r="H2" s="51"/>
      <c r="I2" s="52"/>
    </row>
    <row r="3" spans="2:9" ht="20.25" thickBot="1">
      <c r="B3" s="105"/>
      <c r="C3" s="709" t="s">
        <v>239</v>
      </c>
      <c r="D3" s="1022"/>
      <c r="E3" s="1022"/>
      <c r="F3" s="1022"/>
      <c r="G3" s="1022"/>
      <c r="H3" s="1023"/>
      <c r="I3" s="107"/>
    </row>
    <row r="4" spans="2:9" ht="14.25">
      <c r="B4" s="53"/>
      <c r="C4" s="1024" t="s">
        <v>240</v>
      </c>
      <c r="D4" s="1024"/>
      <c r="E4" s="1024"/>
      <c r="F4" s="1024"/>
      <c r="G4" s="1024"/>
      <c r="H4" s="1024"/>
      <c r="I4" s="54"/>
    </row>
    <row r="5" spans="2:9" ht="14.25">
      <c r="B5" s="53"/>
      <c r="C5" s="1025"/>
      <c r="D5" s="1025"/>
      <c r="E5" s="1025"/>
      <c r="F5" s="1025"/>
      <c r="G5" s="1025"/>
      <c r="H5" s="1025"/>
      <c r="I5" s="54"/>
    </row>
    <row r="6" spans="2:9" ht="30.75" customHeight="1" thickBot="1">
      <c r="B6" s="53"/>
      <c r="C6" s="1008" t="s">
        <v>241</v>
      </c>
      <c r="D6" s="1008"/>
      <c r="E6" s="56"/>
      <c r="F6" s="56"/>
      <c r="G6" s="56"/>
      <c r="H6" s="56"/>
      <c r="I6" s="54"/>
    </row>
    <row r="7" spans="2:9" ht="30" customHeight="1" thickBot="1">
      <c r="B7" s="53"/>
      <c r="C7" s="193" t="s">
        <v>238</v>
      </c>
      <c r="D7" s="1026" t="s">
        <v>237</v>
      </c>
      <c r="E7" s="1027"/>
      <c r="F7" s="114" t="s">
        <v>235</v>
      </c>
      <c r="G7" s="115" t="s">
        <v>268</v>
      </c>
      <c r="H7" s="114" t="s">
        <v>277</v>
      </c>
      <c r="I7" s="54"/>
    </row>
    <row r="8" spans="2:9" ht="126">
      <c r="B8" s="58"/>
      <c r="C8" s="119" t="s">
        <v>703</v>
      </c>
      <c r="D8" s="1028" t="s">
        <v>702</v>
      </c>
      <c r="E8" s="1029"/>
      <c r="F8" s="547" t="s">
        <v>907</v>
      </c>
      <c r="G8" s="549" t="s">
        <v>881</v>
      </c>
      <c r="H8" s="548" t="s">
        <v>793</v>
      </c>
      <c r="I8" s="59"/>
    </row>
    <row r="9" spans="2:9" ht="72" customHeight="1">
      <c r="B9" s="58"/>
      <c r="C9" s="120"/>
      <c r="D9" s="985" t="s">
        <v>704</v>
      </c>
      <c r="E9" s="986"/>
      <c r="F9" s="35" t="s">
        <v>1140</v>
      </c>
      <c r="G9" s="35" t="s">
        <v>908</v>
      </c>
      <c r="H9" s="35" t="s">
        <v>794</v>
      </c>
      <c r="I9" s="59"/>
    </row>
    <row r="10" spans="2:9" ht="84">
      <c r="B10" s="58"/>
      <c r="C10" s="120"/>
      <c r="D10" s="987" t="s">
        <v>705</v>
      </c>
      <c r="E10" s="988"/>
      <c r="F10" s="1001" t="s">
        <v>909</v>
      </c>
      <c r="G10" s="35" t="s">
        <v>882</v>
      </c>
      <c r="H10" s="993" t="s">
        <v>1180</v>
      </c>
      <c r="I10" s="59"/>
    </row>
    <row r="11" spans="2:9" ht="114.75" customHeight="1">
      <c r="B11" s="58"/>
      <c r="C11" s="120"/>
      <c r="D11" s="989"/>
      <c r="E11" s="990"/>
      <c r="F11" s="1002"/>
      <c r="G11" s="35" t="s">
        <v>910</v>
      </c>
      <c r="H11" s="994"/>
      <c r="I11" s="59"/>
    </row>
    <row r="12" spans="2:9" ht="168.75" customHeight="1">
      <c r="B12" s="58"/>
      <c r="C12" s="120"/>
      <c r="D12" s="989"/>
      <c r="E12" s="990"/>
      <c r="F12" s="1003"/>
      <c r="G12" s="35" t="s">
        <v>911</v>
      </c>
      <c r="H12" s="995"/>
      <c r="I12" s="59"/>
    </row>
    <row r="13" spans="2:9" ht="69.75">
      <c r="B13" s="58"/>
      <c r="C13" s="120"/>
      <c r="D13" s="989"/>
      <c r="E13" s="990"/>
      <c r="F13" s="550" t="s">
        <v>883</v>
      </c>
      <c r="G13" s="35" t="s">
        <v>912</v>
      </c>
      <c r="H13" s="551" t="s">
        <v>884</v>
      </c>
      <c r="I13" s="59"/>
    </row>
    <row r="14" spans="2:9" ht="55.5">
      <c r="B14" s="58"/>
      <c r="C14" s="120"/>
      <c r="D14" s="989"/>
      <c r="E14" s="990"/>
      <c r="F14" s="35" t="s">
        <v>885</v>
      </c>
      <c r="G14" s="35" t="s">
        <v>886</v>
      </c>
      <c r="H14" s="551" t="s">
        <v>887</v>
      </c>
      <c r="I14" s="59"/>
    </row>
    <row r="15" spans="2:9" ht="69.75">
      <c r="B15" s="58"/>
      <c r="C15" s="120"/>
      <c r="D15" s="991"/>
      <c r="E15" s="992"/>
      <c r="F15" s="35" t="s">
        <v>1141</v>
      </c>
      <c r="G15" s="35" t="s">
        <v>913</v>
      </c>
      <c r="H15" s="551" t="s">
        <v>1142</v>
      </c>
      <c r="I15" s="59"/>
    </row>
    <row r="16" spans="2:9" ht="90" customHeight="1">
      <c r="B16" s="58"/>
      <c r="C16" s="120"/>
      <c r="D16" s="987" t="s">
        <v>706</v>
      </c>
      <c r="E16" s="988"/>
      <c r="F16" s="996" t="s">
        <v>915</v>
      </c>
      <c r="G16" s="35" t="s">
        <v>914</v>
      </c>
      <c r="H16" s="1001" t="s">
        <v>1181</v>
      </c>
      <c r="I16" s="59"/>
    </row>
    <row r="17" spans="2:9" ht="42">
      <c r="B17" s="58"/>
      <c r="C17" s="120"/>
      <c r="D17" s="989"/>
      <c r="E17" s="990"/>
      <c r="F17" s="997"/>
      <c r="G17" s="550" t="s">
        <v>888</v>
      </c>
      <c r="H17" s="1002"/>
      <c r="I17" s="59"/>
    </row>
    <row r="18" spans="2:9" ht="97.5">
      <c r="B18" s="58"/>
      <c r="C18" s="120"/>
      <c r="D18" s="991"/>
      <c r="E18" s="992"/>
      <c r="F18" s="998"/>
      <c r="G18" s="550" t="s">
        <v>916</v>
      </c>
      <c r="H18" s="1003"/>
      <c r="I18" s="59"/>
    </row>
    <row r="19" spans="2:9" s="608" customFormat="1" ht="69.75">
      <c r="B19" s="58"/>
      <c r="C19" s="120"/>
      <c r="D19" s="987" t="s">
        <v>707</v>
      </c>
      <c r="E19" s="988"/>
      <c r="F19" s="35" t="s">
        <v>800</v>
      </c>
      <c r="G19" s="35" t="s">
        <v>893</v>
      </c>
      <c r="H19" s="560" t="s">
        <v>796</v>
      </c>
      <c r="I19" s="59"/>
    </row>
    <row r="20" spans="2:9" s="608" customFormat="1" ht="69.75">
      <c r="B20" s="58"/>
      <c r="C20" s="120"/>
      <c r="D20" s="989"/>
      <c r="E20" s="990"/>
      <c r="F20" s="35" t="s">
        <v>903</v>
      </c>
      <c r="G20" s="35" t="s">
        <v>892</v>
      </c>
      <c r="H20" s="560" t="s">
        <v>809</v>
      </c>
      <c r="I20" s="59"/>
    </row>
    <row r="21" spans="2:9" s="608" customFormat="1" ht="42">
      <c r="B21" s="58"/>
      <c r="C21" s="120"/>
      <c r="D21" s="991"/>
      <c r="E21" s="992"/>
      <c r="F21" s="550" t="s">
        <v>894</v>
      </c>
      <c r="G21" s="550" t="s">
        <v>895</v>
      </c>
      <c r="H21" s="559"/>
      <c r="I21" s="59"/>
    </row>
    <row r="22" spans="2:9" ht="73.5" customHeight="1">
      <c r="B22" s="58"/>
      <c r="C22" s="120"/>
      <c r="D22" s="983" t="s">
        <v>917</v>
      </c>
      <c r="E22" s="984" t="s">
        <v>801</v>
      </c>
      <c r="F22" s="323" t="s">
        <v>889</v>
      </c>
      <c r="G22" s="323" t="s">
        <v>918</v>
      </c>
      <c r="H22" s="323"/>
      <c r="I22" s="59"/>
    </row>
    <row r="23" spans="2:9" ht="114.75" customHeight="1" thickBot="1">
      <c r="B23" s="58"/>
      <c r="C23" s="120"/>
      <c r="D23" s="1018" t="s">
        <v>804</v>
      </c>
      <c r="E23" s="1019" t="s">
        <v>802</v>
      </c>
      <c r="F23" s="550" t="s">
        <v>919</v>
      </c>
      <c r="G23" s="35" t="s">
        <v>799</v>
      </c>
      <c r="H23" s="323"/>
      <c r="I23" s="59"/>
    </row>
    <row r="24" spans="2:9" s="557" customFormat="1" ht="99.75" customHeight="1" thickBot="1">
      <c r="B24" s="552"/>
      <c r="C24" s="553"/>
      <c r="D24" s="1020" t="s">
        <v>803</v>
      </c>
      <c r="E24" s="1021" t="s">
        <v>803</v>
      </c>
      <c r="F24" s="554" t="s">
        <v>891</v>
      </c>
      <c r="G24" s="558" t="s">
        <v>890</v>
      </c>
      <c r="H24" s="555"/>
      <c r="I24" s="556"/>
    </row>
    <row r="25" spans="2:9" ht="69.75">
      <c r="B25" s="58"/>
      <c r="C25" s="120"/>
      <c r="D25" s="987" t="s">
        <v>1182</v>
      </c>
      <c r="E25" s="988"/>
      <c r="F25" s="550" t="s">
        <v>920</v>
      </c>
      <c r="G25" s="35" t="s">
        <v>921</v>
      </c>
      <c r="H25" s="35" t="s">
        <v>811</v>
      </c>
      <c r="I25" s="59"/>
    </row>
    <row r="26" spans="2:9" ht="42">
      <c r="B26" s="58"/>
      <c r="C26" s="120"/>
      <c r="D26" s="991"/>
      <c r="E26" s="992"/>
      <c r="F26" s="35" t="s">
        <v>896</v>
      </c>
      <c r="G26" s="35" t="s">
        <v>810</v>
      </c>
      <c r="H26" s="323"/>
      <c r="I26" s="59"/>
    </row>
    <row r="27" spans="2:9" ht="84">
      <c r="B27" s="58"/>
      <c r="C27" s="120"/>
      <c r="D27" s="985" t="s">
        <v>1183</v>
      </c>
      <c r="E27" s="986"/>
      <c r="F27" s="35" t="s">
        <v>897</v>
      </c>
      <c r="G27" s="35" t="s">
        <v>922</v>
      </c>
      <c r="H27" s="35" t="s">
        <v>795</v>
      </c>
      <c r="I27" s="59"/>
    </row>
    <row r="28" spans="2:9" s="564" customFormat="1" ht="84">
      <c r="B28" s="561"/>
      <c r="C28" s="553"/>
      <c r="D28" s="1006" t="s">
        <v>1184</v>
      </c>
      <c r="E28" s="1007"/>
      <c r="F28" s="565" t="s">
        <v>898</v>
      </c>
      <c r="G28" s="565" t="s">
        <v>923</v>
      </c>
      <c r="H28" s="562"/>
      <c r="I28" s="563"/>
    </row>
    <row r="29" spans="2:9" ht="27.75">
      <c r="B29" s="58"/>
      <c r="C29" s="120"/>
      <c r="D29" s="415"/>
      <c r="E29" s="416"/>
      <c r="F29" s="414"/>
      <c r="G29" s="558" t="s">
        <v>924</v>
      </c>
      <c r="H29" s="558" t="s">
        <v>812</v>
      </c>
      <c r="I29" s="59"/>
    </row>
    <row r="30" spans="2:9" ht="78.75" customHeight="1">
      <c r="B30" s="58"/>
      <c r="C30" s="120"/>
      <c r="D30" s="1014" t="s">
        <v>1185</v>
      </c>
      <c r="E30" s="1015"/>
      <c r="F30" s="558" t="s">
        <v>899</v>
      </c>
      <c r="G30" s="558" t="s">
        <v>900</v>
      </c>
      <c r="H30" s="558" t="s">
        <v>1186</v>
      </c>
      <c r="I30" s="59"/>
    </row>
    <row r="31" spans="2:9" ht="327.75" customHeight="1">
      <c r="B31" s="58"/>
      <c r="C31" s="120"/>
      <c r="D31" s="985" t="s">
        <v>805</v>
      </c>
      <c r="E31" s="986"/>
      <c r="F31" s="35"/>
      <c r="G31" s="35" t="s">
        <v>1187</v>
      </c>
      <c r="H31" s="35" t="s">
        <v>1188</v>
      </c>
      <c r="I31" s="59"/>
    </row>
    <row r="32" spans="2:9" ht="114.75" customHeight="1">
      <c r="B32" s="58"/>
      <c r="C32" s="120"/>
      <c r="D32" s="985" t="s">
        <v>708</v>
      </c>
      <c r="E32" s="986"/>
      <c r="F32" s="35" t="s">
        <v>779</v>
      </c>
      <c r="G32" s="35" t="s">
        <v>780</v>
      </c>
      <c r="H32" s="35" t="s">
        <v>781</v>
      </c>
      <c r="I32" s="59"/>
    </row>
    <row r="33" spans="2:9" ht="294">
      <c r="B33" s="58"/>
      <c r="C33" s="120"/>
      <c r="D33" s="1012" t="s">
        <v>709</v>
      </c>
      <c r="E33" s="1013"/>
      <c r="F33" s="35" t="s">
        <v>782</v>
      </c>
      <c r="G33" s="35" t="s">
        <v>925</v>
      </c>
      <c r="H33" s="35" t="s">
        <v>783</v>
      </c>
      <c r="I33" s="59"/>
    </row>
    <row r="34" spans="2:9" ht="267" customHeight="1">
      <c r="B34" s="58"/>
      <c r="C34" s="120"/>
      <c r="D34" s="985" t="s">
        <v>710</v>
      </c>
      <c r="E34" s="986"/>
      <c r="F34" s="35" t="s">
        <v>784</v>
      </c>
      <c r="G34" s="35" t="s">
        <v>785</v>
      </c>
      <c r="H34" s="35" t="s">
        <v>786</v>
      </c>
      <c r="I34" s="59"/>
    </row>
    <row r="35" spans="2:9" ht="168">
      <c r="B35" s="58"/>
      <c r="C35" s="120"/>
      <c r="D35" s="1016" t="s">
        <v>904</v>
      </c>
      <c r="E35" s="986"/>
      <c r="F35" s="35" t="s">
        <v>787</v>
      </c>
      <c r="G35" s="35" t="s">
        <v>785</v>
      </c>
      <c r="H35" s="35" t="s">
        <v>786</v>
      </c>
      <c r="I35" s="59"/>
    </row>
    <row r="36" spans="2:9" ht="97.5">
      <c r="B36" s="58"/>
      <c r="C36" s="120"/>
      <c r="D36" s="985" t="s">
        <v>711</v>
      </c>
      <c r="E36" s="986"/>
      <c r="F36" s="35" t="s">
        <v>788</v>
      </c>
      <c r="G36" s="35" t="s">
        <v>1189</v>
      </c>
      <c r="H36" s="35" t="s">
        <v>789</v>
      </c>
      <c r="I36" s="59"/>
    </row>
    <row r="37" spans="2:9" ht="130.5" customHeight="1">
      <c r="B37" s="58"/>
      <c r="C37" s="120"/>
      <c r="D37" s="1012" t="s">
        <v>712</v>
      </c>
      <c r="E37" s="1013"/>
      <c r="F37" s="35" t="s">
        <v>790</v>
      </c>
      <c r="G37" s="35" t="s">
        <v>791</v>
      </c>
      <c r="H37" s="35" t="s">
        <v>792</v>
      </c>
      <c r="I37" s="59"/>
    </row>
    <row r="38" spans="2:16" s="6" customFormat="1" ht="108" customHeight="1">
      <c r="B38" s="539"/>
      <c r="C38" s="120"/>
      <c r="D38" s="999" t="s">
        <v>1190</v>
      </c>
      <c r="E38" s="1000"/>
      <c r="F38" s="655"/>
      <c r="G38" s="560" t="s">
        <v>901</v>
      </c>
      <c r="H38" s="560" t="s">
        <v>1191</v>
      </c>
      <c r="I38" s="542"/>
      <c r="M38" s="1004" t="s">
        <v>1089</v>
      </c>
      <c r="N38" s="1005"/>
      <c r="O38" s="1005"/>
      <c r="P38" s="1005"/>
    </row>
    <row r="39" spans="2:16" s="6" customFormat="1" ht="55.5">
      <c r="B39" s="539"/>
      <c r="C39" s="120"/>
      <c r="D39" s="999" t="s">
        <v>1192</v>
      </c>
      <c r="E39" s="1000"/>
      <c r="F39" s="560"/>
      <c r="G39" s="560" t="s">
        <v>926</v>
      </c>
      <c r="H39" s="560"/>
      <c r="I39" s="542"/>
      <c r="M39" s="1004" t="s">
        <v>1089</v>
      </c>
      <c r="N39" s="1005"/>
      <c r="O39" s="1005"/>
      <c r="P39" s="1005"/>
    </row>
    <row r="40" spans="2:16" s="6" customFormat="1" ht="134.25" customHeight="1">
      <c r="B40" s="539"/>
      <c r="C40" s="120"/>
      <c r="D40" s="999" t="s">
        <v>1193</v>
      </c>
      <c r="E40" s="1000"/>
      <c r="F40" s="560"/>
      <c r="G40" s="560" t="s">
        <v>813</v>
      </c>
      <c r="H40" s="560" t="s">
        <v>1195</v>
      </c>
      <c r="I40" s="542"/>
      <c r="M40" s="1004" t="s">
        <v>1089</v>
      </c>
      <c r="N40" s="1005"/>
      <c r="O40" s="1005"/>
      <c r="P40" s="1005"/>
    </row>
    <row r="41" spans="2:16" s="6" customFormat="1" ht="69.75" customHeight="1">
      <c r="B41" s="539"/>
      <c r="C41" s="120"/>
      <c r="D41" s="999" t="s">
        <v>1194</v>
      </c>
      <c r="E41" s="1000"/>
      <c r="F41" s="560" t="s">
        <v>927</v>
      </c>
      <c r="G41" s="560" t="s">
        <v>1196</v>
      </c>
      <c r="H41" s="560" t="s">
        <v>798</v>
      </c>
      <c r="I41" s="542"/>
      <c r="M41" s="1004" t="s">
        <v>1089</v>
      </c>
      <c r="N41" s="1005"/>
      <c r="O41" s="1005"/>
      <c r="P41" s="1005"/>
    </row>
    <row r="42" spans="2:9" ht="68.25" customHeight="1">
      <c r="B42" s="58"/>
      <c r="C42" s="120"/>
      <c r="D42" s="983" t="s">
        <v>1197</v>
      </c>
      <c r="E42" s="1017"/>
      <c r="F42" s="35"/>
      <c r="G42" s="35" t="s">
        <v>1196</v>
      </c>
      <c r="H42" s="35" t="s">
        <v>1198</v>
      </c>
      <c r="I42" s="59"/>
    </row>
    <row r="43" spans="2:9" s="608" customFormat="1" ht="288.75" customHeight="1">
      <c r="B43" s="58"/>
      <c r="C43" s="120"/>
      <c r="D43" s="983" t="s">
        <v>806</v>
      </c>
      <c r="E43" s="984"/>
      <c r="F43" s="35"/>
      <c r="G43" s="35"/>
      <c r="H43" s="35" t="s">
        <v>1199</v>
      </c>
      <c r="I43" s="59"/>
    </row>
    <row r="44" spans="2:9" s="6" customFormat="1" ht="135" customHeight="1">
      <c r="B44" s="539"/>
      <c r="C44" s="120"/>
      <c r="D44" s="1011" t="s">
        <v>905</v>
      </c>
      <c r="E44" s="1000"/>
      <c r="F44" s="560"/>
      <c r="G44" s="560"/>
      <c r="H44" s="560"/>
      <c r="I44" s="542"/>
    </row>
    <row r="45" spans="2:9" s="6" customFormat="1" ht="107.25" customHeight="1">
      <c r="B45" s="539"/>
      <c r="C45" s="120"/>
      <c r="D45" s="999" t="s">
        <v>797</v>
      </c>
      <c r="E45" s="1000"/>
      <c r="F45" s="560"/>
      <c r="G45" s="560"/>
      <c r="H45" s="560"/>
      <c r="I45" s="542"/>
    </row>
    <row r="46" spans="2:9" ht="15" thickBot="1">
      <c r="B46" s="58"/>
      <c r="C46" s="121"/>
      <c r="D46" s="1009"/>
      <c r="E46" s="1010"/>
      <c r="F46" s="113"/>
      <c r="G46" s="113"/>
      <c r="H46" s="113"/>
      <c r="I46" s="59"/>
    </row>
    <row r="47" spans="2:9" ht="15" thickBot="1">
      <c r="B47" s="116"/>
      <c r="C47" s="117"/>
      <c r="D47" s="117"/>
      <c r="E47" s="117"/>
      <c r="F47" s="117"/>
      <c r="G47" s="117"/>
      <c r="H47" s="117"/>
      <c r="I47" s="118"/>
    </row>
  </sheetData>
  <sheetProtection/>
  <mergeCells count="41">
    <mergeCell ref="C3:H3"/>
    <mergeCell ref="C4:H4"/>
    <mergeCell ref="C5:H5"/>
    <mergeCell ref="D7:E7"/>
    <mergeCell ref="D8:E8"/>
    <mergeCell ref="D9:E9"/>
    <mergeCell ref="D46:E46"/>
    <mergeCell ref="D44:E44"/>
    <mergeCell ref="D33:E33"/>
    <mergeCell ref="D30:E30"/>
    <mergeCell ref="D35:E35"/>
    <mergeCell ref="D42:E42"/>
    <mergeCell ref="D45:E45"/>
    <mergeCell ref="D36:E36"/>
    <mergeCell ref="D34:E34"/>
    <mergeCell ref="D37:E37"/>
    <mergeCell ref="M41:P41"/>
    <mergeCell ref="D28:E28"/>
    <mergeCell ref="D38:E38"/>
    <mergeCell ref="D39:E39"/>
    <mergeCell ref="D40:E40"/>
    <mergeCell ref="C6:D6"/>
    <mergeCell ref="F10:F12"/>
    <mergeCell ref="D23:E23"/>
    <mergeCell ref="D24:E24"/>
    <mergeCell ref="D27:E27"/>
    <mergeCell ref="D31:E31"/>
    <mergeCell ref="H16:H18"/>
    <mergeCell ref="M38:P38"/>
    <mergeCell ref="M39:P39"/>
    <mergeCell ref="M40:P40"/>
    <mergeCell ref="D22:E22"/>
    <mergeCell ref="D32:E32"/>
    <mergeCell ref="D19:E21"/>
    <mergeCell ref="D43:E43"/>
    <mergeCell ref="D10:E15"/>
    <mergeCell ref="H10:H12"/>
    <mergeCell ref="D16:E18"/>
    <mergeCell ref="F16:F18"/>
    <mergeCell ref="D41:E41"/>
    <mergeCell ref="D25:E26"/>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28"/>
  <sheetViews>
    <sheetView zoomScale="118" zoomScaleNormal="118" zoomScalePageLayoutView="0" workbookViewId="0" topLeftCell="A1">
      <selection activeCell="D6" sqref="D6"/>
    </sheetView>
  </sheetViews>
  <sheetFormatPr defaultColWidth="9.140625" defaultRowHeight="15"/>
  <cols>
    <col min="2" max="2" width="34.28125" style="0" customWidth="1"/>
    <col min="3" max="3" width="86.421875" style="0" customWidth="1"/>
    <col min="4" max="4" width="7.7109375" style="0" customWidth="1"/>
  </cols>
  <sheetData>
    <row r="1" spans="1:4" ht="15" thickBot="1">
      <c r="A1" s="135"/>
      <c r="B1" s="80"/>
      <c r="C1" s="80"/>
      <c r="D1" s="81"/>
    </row>
    <row r="2" spans="1:4" ht="18" thickBot="1">
      <c r="A2" s="136"/>
      <c r="B2" s="1031" t="s">
        <v>253</v>
      </c>
      <c r="C2" s="1032"/>
      <c r="D2" s="137"/>
    </row>
    <row r="3" spans="1:4" ht="14.25">
      <c r="A3" s="136"/>
      <c r="B3" s="138"/>
      <c r="C3" s="138"/>
      <c r="D3" s="137"/>
    </row>
    <row r="4" spans="1:4" ht="15" thickBot="1">
      <c r="A4" s="136"/>
      <c r="B4" s="139" t="s">
        <v>300</v>
      </c>
      <c r="C4" s="138"/>
      <c r="D4" s="137"/>
    </row>
    <row r="5" spans="1:4" ht="41.25" customHeight="1" thickBot="1">
      <c r="A5" s="136"/>
      <c r="B5" s="149" t="s">
        <v>254</v>
      </c>
      <c r="C5" s="150" t="s">
        <v>255</v>
      </c>
      <c r="D5" s="137"/>
    </row>
    <row r="6" spans="1:4" ht="308.25" customHeight="1" thickBot="1">
      <c r="A6" s="136"/>
      <c r="B6" s="140" t="s">
        <v>304</v>
      </c>
      <c r="C6" s="141" t="s">
        <v>928</v>
      </c>
      <c r="D6" s="137"/>
    </row>
    <row r="7" spans="1:4" ht="105" customHeight="1" thickBot="1">
      <c r="A7" s="136"/>
      <c r="B7" s="142" t="s">
        <v>305</v>
      </c>
      <c r="C7" s="143" t="s">
        <v>929</v>
      </c>
      <c r="D7" s="137"/>
    </row>
    <row r="8" spans="1:4" ht="92.25" customHeight="1" thickBot="1">
      <c r="A8" s="136"/>
      <c r="B8" s="144" t="s">
        <v>256</v>
      </c>
      <c r="C8" s="145" t="s">
        <v>930</v>
      </c>
      <c r="D8" s="137"/>
    </row>
    <row r="9" spans="1:4" ht="150" customHeight="1" thickBot="1">
      <c r="A9" s="136"/>
      <c r="B9" s="140" t="s">
        <v>269</v>
      </c>
      <c r="C9" s="141" t="s">
        <v>931</v>
      </c>
      <c r="D9" s="137"/>
    </row>
    <row r="10" spans="1:4" ht="14.25">
      <c r="A10" s="136"/>
      <c r="B10" s="138"/>
      <c r="C10" s="138" t="s">
        <v>932</v>
      </c>
      <c r="D10" s="137"/>
    </row>
    <row r="11" spans="1:4" ht="15" thickBot="1">
      <c r="A11" s="136"/>
      <c r="B11" s="1033" t="s">
        <v>301</v>
      </c>
      <c r="C11" s="1033"/>
      <c r="D11" s="137"/>
    </row>
    <row r="12" spans="1:4" ht="15" thickBot="1">
      <c r="A12" s="136"/>
      <c r="B12" s="151" t="s">
        <v>257</v>
      </c>
      <c r="C12" s="151" t="s">
        <v>255</v>
      </c>
      <c r="D12" s="137"/>
    </row>
    <row r="13" spans="1:4" ht="15" thickBot="1">
      <c r="A13" s="136"/>
      <c r="B13" s="1030" t="s">
        <v>302</v>
      </c>
      <c r="C13" s="1030"/>
      <c r="D13" s="137"/>
    </row>
    <row r="14" spans="1:4" ht="126.75" customHeight="1" thickBot="1">
      <c r="A14" s="136"/>
      <c r="B14" s="144" t="s">
        <v>306</v>
      </c>
      <c r="C14" s="342"/>
      <c r="D14" s="137"/>
    </row>
    <row r="15" spans="1:4" ht="87.75" customHeight="1" thickBot="1">
      <c r="A15" s="136"/>
      <c r="B15" s="144" t="s">
        <v>307</v>
      </c>
      <c r="C15" s="342"/>
      <c r="D15" s="137"/>
    </row>
    <row r="16" spans="1:4" ht="15" thickBot="1">
      <c r="A16" s="136"/>
      <c r="B16" s="1030" t="s">
        <v>303</v>
      </c>
      <c r="C16" s="1030"/>
      <c r="D16" s="137"/>
    </row>
    <row r="17" spans="1:4" ht="119.25" customHeight="1" thickBot="1">
      <c r="A17" s="136"/>
      <c r="B17" s="144" t="s">
        <v>308</v>
      </c>
      <c r="C17" s="146"/>
      <c r="D17" s="137"/>
    </row>
    <row r="18" spans="1:4" ht="84" customHeight="1" thickBot="1">
      <c r="A18" s="136"/>
      <c r="B18" s="144" t="s">
        <v>299</v>
      </c>
      <c r="C18" s="146"/>
      <c r="D18" s="137"/>
    </row>
    <row r="19" spans="1:4" ht="15" thickBot="1">
      <c r="A19" s="136"/>
      <c r="B19" s="1030" t="s">
        <v>258</v>
      </c>
      <c r="C19" s="1030"/>
      <c r="D19" s="137"/>
    </row>
    <row r="20" spans="1:4" ht="52.5" customHeight="1" thickBot="1">
      <c r="A20" s="136"/>
      <c r="B20" s="147" t="s">
        <v>259</v>
      </c>
      <c r="C20" s="147"/>
      <c r="D20" s="137"/>
    </row>
    <row r="21" spans="1:4" ht="56.25" customHeight="1" thickBot="1">
      <c r="A21" s="136"/>
      <c r="B21" s="147" t="s">
        <v>260</v>
      </c>
      <c r="C21" s="147"/>
      <c r="D21" s="137"/>
    </row>
    <row r="22" spans="1:4" ht="60" customHeight="1" thickBot="1">
      <c r="A22" s="136"/>
      <c r="B22" s="147" t="s">
        <v>261</v>
      </c>
      <c r="C22" s="147"/>
      <c r="D22" s="137"/>
    </row>
    <row r="23" spans="1:4" ht="15" thickBot="1">
      <c r="A23" s="136"/>
      <c r="B23" s="1030" t="s">
        <v>262</v>
      </c>
      <c r="C23" s="1030"/>
      <c r="D23" s="137"/>
    </row>
    <row r="24" spans="1:4" ht="92.25" customHeight="1" thickBot="1">
      <c r="A24" s="136"/>
      <c r="B24" s="144" t="s">
        <v>309</v>
      </c>
      <c r="C24" s="146"/>
      <c r="D24" s="137"/>
    </row>
    <row r="25" spans="1:4" ht="55.5" customHeight="1" thickBot="1">
      <c r="A25" s="136"/>
      <c r="B25" s="144" t="s">
        <v>310</v>
      </c>
      <c r="C25" s="146"/>
      <c r="D25" s="137"/>
    </row>
    <row r="26" spans="1:4" ht="101.25" customHeight="1" thickBot="1">
      <c r="A26" s="136"/>
      <c r="B26" s="144" t="s">
        <v>263</v>
      </c>
      <c r="C26" s="342"/>
      <c r="D26" s="137"/>
    </row>
    <row r="27" spans="1:4" ht="79.5" customHeight="1" thickBot="1">
      <c r="A27" s="136"/>
      <c r="B27" s="144" t="s">
        <v>311</v>
      </c>
      <c r="C27" s="146"/>
      <c r="D27" s="137"/>
    </row>
    <row r="28" spans="1:4" ht="15" thickBot="1">
      <c r="A28" s="194"/>
      <c r="B28" s="148"/>
      <c r="C28" s="148"/>
      <c r="D28" s="195"/>
    </row>
  </sheetData>
  <sheetProtection/>
  <mergeCells count="6">
    <mergeCell ref="B23:C23"/>
    <mergeCell ref="B2:C2"/>
    <mergeCell ref="B11:C11"/>
    <mergeCell ref="B13:C13"/>
    <mergeCell ref="B16:C16"/>
    <mergeCell ref="B19:C1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2:S321"/>
  <sheetViews>
    <sheetView showGridLines="0" view="pageLayout" zoomScale="106" zoomScaleNormal="80" zoomScalePageLayoutView="106" workbookViewId="0" topLeftCell="E105">
      <selection activeCell="D77" sqref="D77:F80"/>
    </sheetView>
  </sheetViews>
  <sheetFormatPr defaultColWidth="8.8515625" defaultRowHeight="15" outlineLevelRow="1"/>
  <cols>
    <col min="1" max="1" width="3.00390625" style="197" customWidth="1"/>
    <col min="2" max="2" width="28.421875" style="197" customWidth="1"/>
    <col min="3" max="3" width="50.421875" style="197" customWidth="1"/>
    <col min="4" max="4" width="34.28125" style="197" customWidth="1"/>
    <col min="5" max="5" width="32.00390625" style="197" customWidth="1"/>
    <col min="6" max="6" width="26.7109375" style="197" customWidth="1"/>
    <col min="7" max="7" width="26.421875" style="197" bestFit="1" customWidth="1"/>
    <col min="8" max="8" width="30.00390625" style="197" customWidth="1"/>
    <col min="9" max="9" width="26.140625" style="197" customWidth="1"/>
    <col min="10" max="10" width="25.8515625" style="197" customWidth="1"/>
    <col min="11" max="11" width="31.00390625" style="197" bestFit="1" customWidth="1"/>
    <col min="12" max="12" width="30.28125" style="197" customWidth="1"/>
    <col min="13" max="13" width="27.140625" style="197" bestFit="1" customWidth="1"/>
    <col min="14" max="14" width="25.00390625" style="197" customWidth="1"/>
    <col min="15" max="15" width="25.8515625" style="197" bestFit="1" customWidth="1"/>
    <col min="16" max="16" width="30.28125" style="197" customWidth="1"/>
    <col min="17" max="17" width="27.140625" style="197" bestFit="1" customWidth="1"/>
    <col min="18" max="18" width="24.28125" style="197" customWidth="1"/>
    <col min="19" max="19" width="23.140625" style="197" bestFit="1" customWidth="1"/>
    <col min="20" max="20" width="27.7109375" style="197" customWidth="1"/>
    <col min="21" max="16384" width="8.8515625" style="197" customWidth="1"/>
  </cols>
  <sheetData>
    <row r="1" ht="15" thickBot="1"/>
    <row r="2" spans="2:19" ht="26.25">
      <c r="B2" s="109"/>
      <c r="C2" s="1146"/>
      <c r="D2" s="1146"/>
      <c r="E2" s="1146"/>
      <c r="F2" s="1146"/>
      <c r="G2" s="1146"/>
      <c r="H2" s="103"/>
      <c r="I2" s="103"/>
      <c r="J2" s="103"/>
      <c r="K2" s="103"/>
      <c r="L2" s="103"/>
      <c r="M2" s="103"/>
      <c r="N2" s="103"/>
      <c r="O2" s="103"/>
      <c r="P2" s="103"/>
      <c r="Q2" s="103"/>
      <c r="R2" s="103"/>
      <c r="S2" s="104"/>
    </row>
    <row r="3" spans="2:19" ht="26.25">
      <c r="B3" s="110"/>
      <c r="C3" s="1152" t="s">
        <v>287</v>
      </c>
      <c r="D3" s="1153"/>
      <c r="E3" s="1153"/>
      <c r="F3" s="1153"/>
      <c r="G3" s="1154"/>
      <c r="H3" s="106"/>
      <c r="I3" s="106"/>
      <c r="J3" s="106"/>
      <c r="K3" s="106"/>
      <c r="L3" s="106"/>
      <c r="M3" s="106"/>
      <c r="N3" s="106"/>
      <c r="O3" s="106"/>
      <c r="P3" s="106"/>
      <c r="Q3" s="106"/>
      <c r="R3" s="106"/>
      <c r="S3" s="108"/>
    </row>
    <row r="4" spans="2:19" ht="26.25">
      <c r="B4" s="110"/>
      <c r="C4" s="111"/>
      <c r="D4" s="111"/>
      <c r="E4" s="111"/>
      <c r="F4" s="111"/>
      <c r="G4" s="111"/>
      <c r="H4" s="106"/>
      <c r="I4" s="106"/>
      <c r="J4" s="106"/>
      <c r="K4" s="106"/>
      <c r="L4" s="106"/>
      <c r="M4" s="106"/>
      <c r="N4" s="106"/>
      <c r="O4" s="106"/>
      <c r="P4" s="106"/>
      <c r="Q4" s="106"/>
      <c r="R4" s="106"/>
      <c r="S4" s="108"/>
    </row>
    <row r="5" spans="2:19" ht="15.75" thickBot="1">
      <c r="B5" s="105"/>
      <c r="C5" s="106"/>
      <c r="D5" s="106"/>
      <c r="E5" s="106"/>
      <c r="F5" s="106"/>
      <c r="G5" s="106"/>
      <c r="H5" s="106"/>
      <c r="I5" s="106"/>
      <c r="J5" s="106"/>
      <c r="K5" s="106"/>
      <c r="L5" s="106"/>
      <c r="M5" s="106"/>
      <c r="N5" s="106"/>
      <c r="O5" s="106"/>
      <c r="P5" s="106"/>
      <c r="Q5" s="106"/>
      <c r="R5" s="106"/>
      <c r="S5" s="108"/>
    </row>
    <row r="6" spans="2:19" ht="34.5" customHeight="1" thickBot="1">
      <c r="B6" s="1147" t="s">
        <v>608</v>
      </c>
      <c r="C6" s="1148"/>
      <c r="D6" s="1148"/>
      <c r="E6" s="1148"/>
      <c r="F6" s="1148"/>
      <c r="G6" s="1148"/>
      <c r="H6" s="269"/>
      <c r="I6" s="269"/>
      <c r="J6" s="269"/>
      <c r="K6" s="269"/>
      <c r="L6" s="269"/>
      <c r="M6" s="269"/>
      <c r="N6" s="269"/>
      <c r="O6" s="269"/>
      <c r="P6" s="269"/>
      <c r="Q6" s="269"/>
      <c r="R6" s="269"/>
      <c r="S6" s="270"/>
    </row>
    <row r="7" spans="2:19" ht="15.75" customHeight="1">
      <c r="B7" s="1147" t="s">
        <v>670</v>
      </c>
      <c r="C7" s="1149"/>
      <c r="D7" s="1149"/>
      <c r="E7" s="1149"/>
      <c r="F7" s="1149"/>
      <c r="G7" s="1149"/>
      <c r="H7" s="269"/>
      <c r="I7" s="269"/>
      <c r="J7" s="269"/>
      <c r="K7" s="269"/>
      <c r="L7" s="269"/>
      <c r="M7" s="269"/>
      <c r="N7" s="269"/>
      <c r="O7" s="269"/>
      <c r="P7" s="269"/>
      <c r="Q7" s="269"/>
      <c r="R7" s="269"/>
      <c r="S7" s="270"/>
    </row>
    <row r="8" spans="2:19" ht="15.75" customHeight="1" thickBot="1">
      <c r="B8" s="1150" t="s">
        <v>234</v>
      </c>
      <c r="C8" s="1151"/>
      <c r="D8" s="1151"/>
      <c r="E8" s="1151"/>
      <c r="F8" s="1151"/>
      <c r="G8" s="1151"/>
      <c r="H8" s="271"/>
      <c r="I8" s="271"/>
      <c r="J8" s="271"/>
      <c r="K8" s="271"/>
      <c r="L8" s="271"/>
      <c r="M8" s="271"/>
      <c r="N8" s="271"/>
      <c r="O8" s="271"/>
      <c r="P8" s="271"/>
      <c r="Q8" s="271"/>
      <c r="R8" s="271"/>
      <c r="S8" s="272"/>
    </row>
    <row r="10" spans="2:3" ht="21">
      <c r="B10" s="1034" t="s">
        <v>315</v>
      </c>
      <c r="C10" s="1034"/>
    </row>
    <row r="11" ht="15" thickBot="1"/>
    <row r="12" spans="2:3" ht="15" customHeight="1" thickBot="1">
      <c r="B12" s="275" t="s">
        <v>316</v>
      </c>
      <c r="C12" s="198" t="s">
        <v>1104</v>
      </c>
    </row>
    <row r="13" spans="2:3" ht="15.75" customHeight="1" thickBot="1">
      <c r="B13" s="275" t="s">
        <v>272</v>
      </c>
      <c r="C13" s="198" t="s">
        <v>1103</v>
      </c>
    </row>
    <row r="14" spans="2:3" ht="15.75" customHeight="1" thickBot="1">
      <c r="B14" s="275" t="s">
        <v>671</v>
      </c>
      <c r="C14" s="198" t="s">
        <v>611</v>
      </c>
    </row>
    <row r="15" spans="2:3" ht="15.75" customHeight="1" thickBot="1">
      <c r="B15" s="275" t="s">
        <v>317</v>
      </c>
      <c r="C15" s="198" t="s">
        <v>91</v>
      </c>
    </row>
    <row r="16" spans="2:3" ht="15" thickBot="1">
      <c r="B16" s="275" t="s">
        <v>318</v>
      </c>
      <c r="C16" s="198" t="s">
        <v>614</v>
      </c>
    </row>
    <row r="17" spans="2:3" ht="15" thickBot="1">
      <c r="B17" s="275" t="s">
        <v>319</v>
      </c>
      <c r="C17" s="198" t="s">
        <v>501</v>
      </c>
    </row>
    <row r="18" ht="15" thickBot="1"/>
    <row r="19" spans="4:19" ht="15" thickBot="1">
      <c r="D19" s="1035" t="s">
        <v>320</v>
      </c>
      <c r="E19" s="1036"/>
      <c r="F19" s="1036"/>
      <c r="G19" s="1037"/>
      <c r="H19" s="1035" t="s">
        <v>321</v>
      </c>
      <c r="I19" s="1036"/>
      <c r="J19" s="1036"/>
      <c r="K19" s="1037"/>
      <c r="L19" s="1035" t="s">
        <v>322</v>
      </c>
      <c r="M19" s="1036"/>
      <c r="N19" s="1036"/>
      <c r="O19" s="1037"/>
      <c r="P19" s="1035" t="s">
        <v>323</v>
      </c>
      <c r="Q19" s="1036"/>
      <c r="R19" s="1036"/>
      <c r="S19" s="1037"/>
    </row>
    <row r="20" spans="2:19" ht="45" customHeight="1" thickBot="1">
      <c r="B20" s="1038" t="s">
        <v>324</v>
      </c>
      <c r="C20" s="1041" t="s">
        <v>325</v>
      </c>
      <c r="D20" s="199"/>
      <c r="E20" s="200" t="s">
        <v>326</v>
      </c>
      <c r="F20" s="201" t="s">
        <v>327</v>
      </c>
      <c r="G20" s="202" t="s">
        <v>328</v>
      </c>
      <c r="H20" s="199"/>
      <c r="I20" s="200" t="s">
        <v>326</v>
      </c>
      <c r="J20" s="201" t="s">
        <v>327</v>
      </c>
      <c r="K20" s="202" t="s">
        <v>328</v>
      </c>
      <c r="L20" s="199"/>
      <c r="M20" s="200" t="s">
        <v>326</v>
      </c>
      <c r="N20" s="201" t="s">
        <v>327</v>
      </c>
      <c r="O20" s="202" t="s">
        <v>328</v>
      </c>
      <c r="P20" s="199"/>
      <c r="Q20" s="200" t="s">
        <v>326</v>
      </c>
      <c r="R20" s="201" t="s">
        <v>327</v>
      </c>
      <c r="S20" s="202" t="s">
        <v>328</v>
      </c>
    </row>
    <row r="21" spans="2:19" ht="40.5" customHeight="1">
      <c r="B21" s="1039"/>
      <c r="C21" s="1042"/>
      <c r="D21" s="203" t="s">
        <v>329</v>
      </c>
      <c r="E21" s="501"/>
      <c r="F21" s="502"/>
      <c r="G21" s="503"/>
      <c r="H21" s="504" t="s">
        <v>329</v>
      </c>
      <c r="I21" s="501"/>
      <c r="J21" s="502"/>
      <c r="K21" s="503"/>
      <c r="L21" s="203" t="s">
        <v>329</v>
      </c>
      <c r="M21" s="204"/>
      <c r="N21" s="205"/>
      <c r="O21" s="206"/>
      <c r="P21" s="203" t="s">
        <v>329</v>
      </c>
      <c r="Q21" s="204"/>
      <c r="R21" s="205"/>
      <c r="S21" s="206"/>
    </row>
    <row r="22" spans="2:19" ht="39.75" customHeight="1">
      <c r="B22" s="1039"/>
      <c r="C22" s="1042"/>
      <c r="D22" s="207" t="s">
        <v>330</v>
      </c>
      <c r="E22" s="505"/>
      <c r="F22" s="505"/>
      <c r="G22" s="506"/>
      <c r="H22" s="507" t="s">
        <v>330</v>
      </c>
      <c r="I22" s="505"/>
      <c r="J22" s="505"/>
      <c r="K22" s="506"/>
      <c r="L22" s="207" t="s">
        <v>330</v>
      </c>
      <c r="M22" s="208"/>
      <c r="N22" s="208"/>
      <c r="O22" s="209"/>
      <c r="P22" s="207" t="s">
        <v>330</v>
      </c>
      <c r="Q22" s="208"/>
      <c r="R22" s="208"/>
      <c r="S22" s="209"/>
    </row>
    <row r="23" spans="2:19" ht="37.5" customHeight="1">
      <c r="B23" s="1040"/>
      <c r="C23" s="1043"/>
      <c r="D23" s="207" t="s">
        <v>331</v>
      </c>
      <c r="E23" s="505"/>
      <c r="F23" s="505"/>
      <c r="G23" s="506"/>
      <c r="H23" s="507" t="s">
        <v>331</v>
      </c>
      <c r="I23" s="505"/>
      <c r="J23" s="505"/>
      <c r="K23" s="506"/>
      <c r="L23" s="207" t="s">
        <v>331</v>
      </c>
      <c r="M23" s="208"/>
      <c r="N23" s="208"/>
      <c r="O23" s="209"/>
      <c r="P23" s="207" t="s">
        <v>331</v>
      </c>
      <c r="Q23" s="208"/>
      <c r="R23" s="208"/>
      <c r="S23" s="209"/>
    </row>
    <row r="24" spans="2:19" ht="15" thickBot="1">
      <c r="B24" s="210"/>
      <c r="C24" s="210"/>
      <c r="Q24" s="211"/>
      <c r="R24" s="211"/>
      <c r="S24" s="211"/>
    </row>
    <row r="25" spans="2:19" ht="30" customHeight="1" thickBot="1">
      <c r="B25" s="210"/>
      <c r="C25" s="210"/>
      <c r="D25" s="1035" t="s">
        <v>320</v>
      </c>
      <c r="E25" s="1036"/>
      <c r="F25" s="1036"/>
      <c r="G25" s="1037"/>
      <c r="H25" s="1035" t="s">
        <v>321</v>
      </c>
      <c r="I25" s="1036"/>
      <c r="J25" s="1036"/>
      <c r="K25" s="1037"/>
      <c r="L25" s="1035" t="s">
        <v>322</v>
      </c>
      <c r="M25" s="1036"/>
      <c r="N25" s="1036"/>
      <c r="O25" s="1037"/>
      <c r="P25" s="1035" t="s">
        <v>323</v>
      </c>
      <c r="Q25" s="1036"/>
      <c r="R25" s="1036"/>
      <c r="S25" s="1037"/>
    </row>
    <row r="26" spans="2:19" ht="47.25" customHeight="1">
      <c r="B26" s="1052" t="s">
        <v>332</v>
      </c>
      <c r="C26" s="1052" t="s">
        <v>333</v>
      </c>
      <c r="D26" s="1044" t="s">
        <v>334</v>
      </c>
      <c r="E26" s="1045"/>
      <c r="F26" s="212" t="s">
        <v>335</v>
      </c>
      <c r="G26" s="213" t="s">
        <v>336</v>
      </c>
      <c r="H26" s="1044" t="s">
        <v>334</v>
      </c>
      <c r="I26" s="1045"/>
      <c r="J26" s="212" t="s">
        <v>335</v>
      </c>
      <c r="K26" s="213" t="s">
        <v>336</v>
      </c>
      <c r="L26" s="1044" t="s">
        <v>334</v>
      </c>
      <c r="M26" s="1045"/>
      <c r="N26" s="212" t="s">
        <v>335</v>
      </c>
      <c r="O26" s="213" t="s">
        <v>336</v>
      </c>
      <c r="P26" s="1044" t="s">
        <v>334</v>
      </c>
      <c r="Q26" s="1045"/>
      <c r="R26" s="212" t="s">
        <v>335</v>
      </c>
      <c r="S26" s="213" t="s">
        <v>336</v>
      </c>
    </row>
    <row r="27" spans="2:19" s="510" customFormat="1" ht="51" customHeight="1">
      <c r="B27" s="1053"/>
      <c r="C27" s="1053"/>
      <c r="D27" s="508" t="s">
        <v>329</v>
      </c>
      <c r="E27" s="509"/>
      <c r="F27" s="1050" t="s">
        <v>414</v>
      </c>
      <c r="G27" s="1048" t="s">
        <v>531</v>
      </c>
      <c r="H27" s="508" t="s">
        <v>329</v>
      </c>
      <c r="I27" s="509"/>
      <c r="J27" s="1050" t="s">
        <v>414</v>
      </c>
      <c r="K27" s="1048" t="s">
        <v>517</v>
      </c>
      <c r="L27" s="508" t="s">
        <v>329</v>
      </c>
      <c r="M27" s="509"/>
      <c r="N27" s="1050"/>
      <c r="O27" s="1048"/>
      <c r="P27" s="508" t="s">
        <v>329</v>
      </c>
      <c r="Q27" s="509"/>
      <c r="R27" s="1050"/>
      <c r="S27" s="1048"/>
    </row>
    <row r="28" spans="2:19" s="510" customFormat="1" ht="51" customHeight="1">
      <c r="B28" s="1054"/>
      <c r="C28" s="1054"/>
      <c r="D28" s="511" t="s">
        <v>337</v>
      </c>
      <c r="E28" s="512"/>
      <c r="F28" s="1051"/>
      <c r="G28" s="1049"/>
      <c r="H28" s="511" t="s">
        <v>337</v>
      </c>
      <c r="I28" s="512"/>
      <c r="J28" s="1051"/>
      <c r="K28" s="1049"/>
      <c r="L28" s="511" t="s">
        <v>337</v>
      </c>
      <c r="M28" s="512"/>
      <c r="N28" s="1051"/>
      <c r="O28" s="1049"/>
      <c r="P28" s="511" t="s">
        <v>337</v>
      </c>
      <c r="Q28" s="512"/>
      <c r="R28" s="1051"/>
      <c r="S28" s="1049"/>
    </row>
    <row r="29" spans="2:19" ht="47.25" customHeight="1">
      <c r="B29" s="1052" t="s">
        <v>338</v>
      </c>
      <c r="C29" s="1055" t="s">
        <v>339</v>
      </c>
      <c r="D29" s="214" t="s">
        <v>340</v>
      </c>
      <c r="E29" s="215" t="s">
        <v>319</v>
      </c>
      <c r="F29" s="215" t="s">
        <v>341</v>
      </c>
      <c r="G29" s="216" t="s">
        <v>342</v>
      </c>
      <c r="H29" s="214" t="s">
        <v>340</v>
      </c>
      <c r="I29" s="215" t="s">
        <v>319</v>
      </c>
      <c r="J29" s="215" t="s">
        <v>341</v>
      </c>
      <c r="K29" s="216" t="s">
        <v>342</v>
      </c>
      <c r="L29" s="214" t="s">
        <v>340</v>
      </c>
      <c r="M29" s="215" t="s">
        <v>319</v>
      </c>
      <c r="N29" s="215" t="s">
        <v>341</v>
      </c>
      <c r="O29" s="216" t="s">
        <v>342</v>
      </c>
      <c r="P29" s="214" t="s">
        <v>340</v>
      </c>
      <c r="Q29" s="215" t="s">
        <v>319</v>
      </c>
      <c r="R29" s="215" t="s">
        <v>341</v>
      </c>
      <c r="S29" s="216" t="s">
        <v>342</v>
      </c>
    </row>
    <row r="30" spans="2:19" ht="30" customHeight="1">
      <c r="B30" s="1053"/>
      <c r="C30" s="1056"/>
      <c r="D30" s="217"/>
      <c r="E30" s="218" t="s">
        <v>481</v>
      </c>
      <c r="F30" s="218" t="s">
        <v>496</v>
      </c>
      <c r="G30" s="219"/>
      <c r="H30" s="220">
        <v>1</v>
      </c>
      <c r="I30" s="221" t="s">
        <v>481</v>
      </c>
      <c r="J30" s="220" t="s">
        <v>496</v>
      </c>
      <c r="K30" s="222" t="s">
        <v>553</v>
      </c>
      <c r="L30" s="220"/>
      <c r="M30" s="221"/>
      <c r="N30" s="220"/>
      <c r="O30" s="222"/>
      <c r="P30" s="220"/>
      <c r="Q30" s="221"/>
      <c r="R30" s="220"/>
      <c r="S30" s="222"/>
    </row>
    <row r="31" spans="2:19" ht="36.75" customHeight="1" outlineLevel="1">
      <c r="B31" s="1053"/>
      <c r="C31" s="1056"/>
      <c r="D31" s="214" t="s">
        <v>340</v>
      </c>
      <c r="E31" s="215" t="s">
        <v>319</v>
      </c>
      <c r="F31" s="215" t="s">
        <v>341</v>
      </c>
      <c r="G31" s="216" t="s">
        <v>342</v>
      </c>
      <c r="H31" s="214" t="s">
        <v>340</v>
      </c>
      <c r="I31" s="215" t="s">
        <v>319</v>
      </c>
      <c r="J31" s="215" t="s">
        <v>341</v>
      </c>
      <c r="K31" s="216" t="s">
        <v>342</v>
      </c>
      <c r="L31" s="214" t="s">
        <v>340</v>
      </c>
      <c r="M31" s="215" t="s">
        <v>319</v>
      </c>
      <c r="N31" s="215" t="s">
        <v>341</v>
      </c>
      <c r="O31" s="216" t="s">
        <v>342</v>
      </c>
      <c r="P31" s="214" t="s">
        <v>340</v>
      </c>
      <c r="Q31" s="215" t="s">
        <v>319</v>
      </c>
      <c r="R31" s="215" t="s">
        <v>341</v>
      </c>
      <c r="S31" s="216" t="s">
        <v>342</v>
      </c>
    </row>
    <row r="32" spans="2:19" ht="30" customHeight="1" outlineLevel="1">
      <c r="B32" s="1053"/>
      <c r="C32" s="1056"/>
      <c r="D32" s="217"/>
      <c r="E32" s="218" t="s">
        <v>485</v>
      </c>
      <c r="F32" s="218" t="s">
        <v>496</v>
      </c>
      <c r="G32" s="219"/>
      <c r="H32" s="220"/>
      <c r="I32" s="221"/>
      <c r="J32" s="220"/>
      <c r="K32" s="222"/>
      <c r="L32" s="220"/>
      <c r="M32" s="221"/>
      <c r="N32" s="220"/>
      <c r="O32" s="222"/>
      <c r="P32" s="220"/>
      <c r="Q32" s="221"/>
      <c r="R32" s="220"/>
      <c r="S32" s="222"/>
    </row>
    <row r="33" spans="2:19" ht="36" customHeight="1" outlineLevel="1">
      <c r="B33" s="1053"/>
      <c r="C33" s="1056"/>
      <c r="D33" s="214" t="s">
        <v>340</v>
      </c>
      <c r="E33" s="215" t="s">
        <v>319</v>
      </c>
      <c r="F33" s="215" t="s">
        <v>341</v>
      </c>
      <c r="G33" s="216" t="s">
        <v>342</v>
      </c>
      <c r="H33" s="214" t="s">
        <v>340</v>
      </c>
      <c r="I33" s="215" t="s">
        <v>319</v>
      </c>
      <c r="J33" s="215" t="s">
        <v>341</v>
      </c>
      <c r="K33" s="216" t="s">
        <v>342</v>
      </c>
      <c r="L33" s="214" t="s">
        <v>340</v>
      </c>
      <c r="M33" s="215" t="s">
        <v>319</v>
      </c>
      <c r="N33" s="215" t="s">
        <v>341</v>
      </c>
      <c r="O33" s="216" t="s">
        <v>342</v>
      </c>
      <c r="P33" s="214" t="s">
        <v>340</v>
      </c>
      <c r="Q33" s="215" t="s">
        <v>319</v>
      </c>
      <c r="R33" s="215" t="s">
        <v>341</v>
      </c>
      <c r="S33" s="216" t="s">
        <v>342</v>
      </c>
    </row>
    <row r="34" spans="2:19" ht="30" customHeight="1" outlineLevel="1">
      <c r="B34" s="1053"/>
      <c r="C34" s="1056"/>
      <c r="D34" s="217"/>
      <c r="E34" s="218"/>
      <c r="F34" s="218"/>
      <c r="G34" s="219"/>
      <c r="H34" s="220"/>
      <c r="I34" s="221"/>
      <c r="J34" s="220"/>
      <c r="K34" s="222"/>
      <c r="L34" s="220"/>
      <c r="M34" s="221"/>
      <c r="N34" s="220"/>
      <c r="O34" s="222"/>
      <c r="P34" s="220"/>
      <c r="Q34" s="221"/>
      <c r="R34" s="220"/>
      <c r="S34" s="222"/>
    </row>
    <row r="35" spans="2:19" ht="39" customHeight="1" outlineLevel="1">
      <c r="B35" s="1053"/>
      <c r="C35" s="1056"/>
      <c r="D35" s="214" t="s">
        <v>340</v>
      </c>
      <c r="E35" s="215" t="s">
        <v>319</v>
      </c>
      <c r="F35" s="215" t="s">
        <v>341</v>
      </c>
      <c r="G35" s="216" t="s">
        <v>342</v>
      </c>
      <c r="H35" s="214" t="s">
        <v>340</v>
      </c>
      <c r="I35" s="215" t="s">
        <v>319</v>
      </c>
      <c r="J35" s="215" t="s">
        <v>341</v>
      </c>
      <c r="K35" s="216" t="s">
        <v>342</v>
      </c>
      <c r="L35" s="214" t="s">
        <v>340</v>
      </c>
      <c r="M35" s="215" t="s">
        <v>319</v>
      </c>
      <c r="N35" s="215" t="s">
        <v>341</v>
      </c>
      <c r="O35" s="216" t="s">
        <v>342</v>
      </c>
      <c r="P35" s="214" t="s">
        <v>340</v>
      </c>
      <c r="Q35" s="215" t="s">
        <v>319</v>
      </c>
      <c r="R35" s="215" t="s">
        <v>341</v>
      </c>
      <c r="S35" s="216" t="s">
        <v>342</v>
      </c>
    </row>
    <row r="36" spans="2:19" ht="30" customHeight="1" outlineLevel="1">
      <c r="B36" s="1053"/>
      <c r="C36" s="1056"/>
      <c r="D36" s="217"/>
      <c r="E36" s="218"/>
      <c r="F36" s="218" t="s">
        <v>496</v>
      </c>
      <c r="G36" s="219"/>
      <c r="H36" s="220"/>
      <c r="I36" s="221"/>
      <c r="J36" s="220"/>
      <c r="K36" s="222"/>
      <c r="L36" s="220"/>
      <c r="M36" s="221"/>
      <c r="N36" s="220"/>
      <c r="O36" s="222"/>
      <c r="P36" s="220"/>
      <c r="Q36" s="221"/>
      <c r="R36" s="220"/>
      <c r="S36" s="222"/>
    </row>
    <row r="37" spans="2:19" ht="36.75" customHeight="1" outlineLevel="1">
      <c r="B37" s="1053"/>
      <c r="C37" s="1056"/>
      <c r="D37" s="214" t="s">
        <v>340</v>
      </c>
      <c r="E37" s="215" t="s">
        <v>319</v>
      </c>
      <c r="F37" s="215" t="s">
        <v>341</v>
      </c>
      <c r="G37" s="216" t="s">
        <v>342</v>
      </c>
      <c r="H37" s="214" t="s">
        <v>340</v>
      </c>
      <c r="I37" s="215" t="s">
        <v>319</v>
      </c>
      <c r="J37" s="215" t="s">
        <v>341</v>
      </c>
      <c r="K37" s="216" t="s">
        <v>342</v>
      </c>
      <c r="L37" s="214" t="s">
        <v>340</v>
      </c>
      <c r="M37" s="215" t="s">
        <v>319</v>
      </c>
      <c r="N37" s="215" t="s">
        <v>341</v>
      </c>
      <c r="O37" s="216" t="s">
        <v>342</v>
      </c>
      <c r="P37" s="214" t="s">
        <v>340</v>
      </c>
      <c r="Q37" s="215" t="s">
        <v>319</v>
      </c>
      <c r="R37" s="215" t="s">
        <v>341</v>
      </c>
      <c r="S37" s="216" t="s">
        <v>342</v>
      </c>
    </row>
    <row r="38" spans="2:19" ht="30" customHeight="1" outlineLevel="1">
      <c r="B38" s="1054"/>
      <c r="C38" s="1057"/>
      <c r="D38" s="217"/>
      <c r="E38" s="218"/>
      <c r="F38" s="218"/>
      <c r="G38" s="219"/>
      <c r="H38" s="220"/>
      <c r="I38" s="221"/>
      <c r="J38" s="220"/>
      <c r="K38" s="222"/>
      <c r="L38" s="220"/>
      <c r="M38" s="221"/>
      <c r="N38" s="220"/>
      <c r="O38" s="222"/>
      <c r="P38" s="220"/>
      <c r="Q38" s="221"/>
      <c r="R38" s="220"/>
      <c r="S38" s="222"/>
    </row>
    <row r="39" spans="2:19" ht="30" customHeight="1">
      <c r="B39" s="1052" t="s">
        <v>343</v>
      </c>
      <c r="C39" s="1052" t="s">
        <v>344</v>
      </c>
      <c r="D39" s="215" t="s">
        <v>345</v>
      </c>
      <c r="E39" s="215" t="s">
        <v>346</v>
      </c>
      <c r="F39" s="201" t="s">
        <v>347</v>
      </c>
      <c r="G39" s="223" t="s">
        <v>414</v>
      </c>
      <c r="H39" s="215" t="s">
        <v>345</v>
      </c>
      <c r="I39" s="215" t="s">
        <v>346</v>
      </c>
      <c r="J39" s="201" t="s">
        <v>347</v>
      </c>
      <c r="K39" s="224" t="s">
        <v>414</v>
      </c>
      <c r="L39" s="215" t="s">
        <v>345</v>
      </c>
      <c r="M39" s="215" t="s">
        <v>346</v>
      </c>
      <c r="N39" s="201" t="s">
        <v>347</v>
      </c>
      <c r="O39" s="224"/>
      <c r="P39" s="215" t="s">
        <v>345</v>
      </c>
      <c r="Q39" s="215" t="s">
        <v>346</v>
      </c>
      <c r="R39" s="201" t="s">
        <v>347</v>
      </c>
      <c r="S39" s="224"/>
    </row>
    <row r="40" spans="2:19" ht="30" customHeight="1">
      <c r="B40" s="1053"/>
      <c r="C40" s="1053"/>
      <c r="D40" s="1058">
        <v>0</v>
      </c>
      <c r="E40" s="1058" t="s">
        <v>546</v>
      </c>
      <c r="F40" s="201" t="s">
        <v>348</v>
      </c>
      <c r="G40" s="225" t="s">
        <v>496</v>
      </c>
      <c r="H40" s="1046">
        <v>1</v>
      </c>
      <c r="I40" s="1046" t="s">
        <v>546</v>
      </c>
      <c r="J40" s="201" t="s">
        <v>348</v>
      </c>
      <c r="K40" s="226" t="s">
        <v>496</v>
      </c>
      <c r="L40" s="1046"/>
      <c r="M40" s="1046"/>
      <c r="N40" s="201" t="s">
        <v>348</v>
      </c>
      <c r="O40" s="226"/>
      <c r="P40" s="1046"/>
      <c r="Q40" s="1046"/>
      <c r="R40" s="201" t="s">
        <v>348</v>
      </c>
      <c r="S40" s="226"/>
    </row>
    <row r="41" spans="2:19" ht="30" customHeight="1">
      <c r="B41" s="1053"/>
      <c r="C41" s="1053"/>
      <c r="D41" s="1059"/>
      <c r="E41" s="1059"/>
      <c r="F41" s="201" t="s">
        <v>349</v>
      </c>
      <c r="G41" s="219">
        <v>1</v>
      </c>
      <c r="H41" s="1047"/>
      <c r="I41" s="1047"/>
      <c r="J41" s="201" t="s">
        <v>349</v>
      </c>
      <c r="K41" s="222">
        <v>1</v>
      </c>
      <c r="L41" s="1047"/>
      <c r="M41" s="1047"/>
      <c r="N41" s="201" t="s">
        <v>349</v>
      </c>
      <c r="O41" s="222"/>
      <c r="P41" s="1047"/>
      <c r="Q41" s="1047"/>
      <c r="R41" s="201" t="s">
        <v>349</v>
      </c>
      <c r="S41" s="222"/>
    </row>
    <row r="42" spans="2:19" ht="30" customHeight="1" outlineLevel="1">
      <c r="B42" s="1053"/>
      <c r="C42" s="1053"/>
      <c r="D42" s="215" t="s">
        <v>345</v>
      </c>
      <c r="E42" s="215" t="s">
        <v>346</v>
      </c>
      <c r="F42" s="201" t="s">
        <v>347</v>
      </c>
      <c r="G42" s="223" t="s">
        <v>414</v>
      </c>
      <c r="H42" s="215" t="s">
        <v>345</v>
      </c>
      <c r="I42" s="215" t="s">
        <v>346</v>
      </c>
      <c r="J42" s="201" t="s">
        <v>347</v>
      </c>
      <c r="K42" s="224" t="s">
        <v>414</v>
      </c>
      <c r="L42" s="215" t="s">
        <v>345</v>
      </c>
      <c r="M42" s="215" t="s">
        <v>346</v>
      </c>
      <c r="N42" s="201" t="s">
        <v>347</v>
      </c>
      <c r="O42" s="224"/>
      <c r="P42" s="215" t="s">
        <v>345</v>
      </c>
      <c r="Q42" s="215" t="s">
        <v>346</v>
      </c>
      <c r="R42" s="201" t="s">
        <v>347</v>
      </c>
      <c r="S42" s="224"/>
    </row>
    <row r="43" spans="2:19" ht="30" customHeight="1" outlineLevel="1">
      <c r="B43" s="1053"/>
      <c r="C43" s="1053"/>
      <c r="D43" s="1058">
        <v>0</v>
      </c>
      <c r="E43" s="1058" t="s">
        <v>549</v>
      </c>
      <c r="F43" s="201" t="s">
        <v>348</v>
      </c>
      <c r="G43" s="225" t="s">
        <v>496</v>
      </c>
      <c r="H43" s="1046">
        <v>2</v>
      </c>
      <c r="I43" s="1046" t="s">
        <v>549</v>
      </c>
      <c r="J43" s="201" t="s">
        <v>348</v>
      </c>
      <c r="K43" s="226" t="s">
        <v>496</v>
      </c>
      <c r="L43" s="1046"/>
      <c r="M43" s="1046"/>
      <c r="N43" s="201" t="s">
        <v>348</v>
      </c>
      <c r="O43" s="226"/>
      <c r="P43" s="1046"/>
      <c r="Q43" s="1046"/>
      <c r="R43" s="201" t="s">
        <v>348</v>
      </c>
      <c r="S43" s="226"/>
    </row>
    <row r="44" spans="2:19" ht="30" customHeight="1" outlineLevel="1">
      <c r="B44" s="1053"/>
      <c r="C44" s="1053"/>
      <c r="D44" s="1059"/>
      <c r="E44" s="1059"/>
      <c r="F44" s="201" t="s">
        <v>349</v>
      </c>
      <c r="G44" s="219">
        <v>1</v>
      </c>
      <c r="H44" s="1047"/>
      <c r="I44" s="1047"/>
      <c r="J44" s="201" t="s">
        <v>349</v>
      </c>
      <c r="K44" s="222">
        <v>2</v>
      </c>
      <c r="L44" s="1047"/>
      <c r="M44" s="1047"/>
      <c r="N44" s="201" t="s">
        <v>349</v>
      </c>
      <c r="O44" s="222"/>
      <c r="P44" s="1047"/>
      <c r="Q44" s="1047"/>
      <c r="R44" s="201" t="s">
        <v>349</v>
      </c>
      <c r="S44" s="222"/>
    </row>
    <row r="45" spans="2:19" ht="30" customHeight="1" outlineLevel="1">
      <c r="B45" s="1053"/>
      <c r="C45" s="1053"/>
      <c r="D45" s="215" t="s">
        <v>345</v>
      </c>
      <c r="E45" s="215" t="s">
        <v>346</v>
      </c>
      <c r="F45" s="201" t="s">
        <v>347</v>
      </c>
      <c r="G45" s="223" t="s">
        <v>414</v>
      </c>
      <c r="H45" s="215" t="s">
        <v>345</v>
      </c>
      <c r="I45" s="215" t="s">
        <v>346</v>
      </c>
      <c r="J45" s="201" t="s">
        <v>347</v>
      </c>
      <c r="K45" s="224" t="s">
        <v>414</v>
      </c>
      <c r="L45" s="215" t="s">
        <v>345</v>
      </c>
      <c r="M45" s="215" t="s">
        <v>346</v>
      </c>
      <c r="N45" s="201" t="s">
        <v>347</v>
      </c>
      <c r="O45" s="224"/>
      <c r="P45" s="215" t="s">
        <v>345</v>
      </c>
      <c r="Q45" s="215" t="s">
        <v>346</v>
      </c>
      <c r="R45" s="201" t="s">
        <v>347</v>
      </c>
      <c r="S45" s="224"/>
    </row>
    <row r="46" spans="2:19" ht="30" customHeight="1" outlineLevel="1">
      <c r="B46" s="1053"/>
      <c r="C46" s="1053"/>
      <c r="D46" s="1058">
        <v>0</v>
      </c>
      <c r="E46" s="1058" t="s">
        <v>552</v>
      </c>
      <c r="F46" s="201" t="s">
        <v>348</v>
      </c>
      <c r="G46" s="225" t="s">
        <v>496</v>
      </c>
      <c r="H46" s="1046">
        <v>1</v>
      </c>
      <c r="I46" s="1046" t="s">
        <v>552</v>
      </c>
      <c r="J46" s="201" t="s">
        <v>348</v>
      </c>
      <c r="K46" s="226" t="s">
        <v>496</v>
      </c>
      <c r="L46" s="1046"/>
      <c r="M46" s="1046"/>
      <c r="N46" s="201" t="s">
        <v>348</v>
      </c>
      <c r="O46" s="226"/>
      <c r="P46" s="1046"/>
      <c r="Q46" s="1046"/>
      <c r="R46" s="201" t="s">
        <v>348</v>
      </c>
      <c r="S46" s="226"/>
    </row>
    <row r="47" spans="2:19" ht="30" customHeight="1" outlineLevel="1">
      <c r="B47" s="1053"/>
      <c r="C47" s="1053"/>
      <c r="D47" s="1059"/>
      <c r="E47" s="1059"/>
      <c r="F47" s="201" t="s">
        <v>349</v>
      </c>
      <c r="G47" s="219">
        <v>1</v>
      </c>
      <c r="H47" s="1047"/>
      <c r="I47" s="1047"/>
      <c r="J47" s="201" t="s">
        <v>349</v>
      </c>
      <c r="K47" s="222">
        <v>1</v>
      </c>
      <c r="L47" s="1047"/>
      <c r="M47" s="1047"/>
      <c r="N47" s="201" t="s">
        <v>349</v>
      </c>
      <c r="O47" s="222"/>
      <c r="P47" s="1047"/>
      <c r="Q47" s="1047"/>
      <c r="R47" s="201" t="s">
        <v>349</v>
      </c>
      <c r="S47" s="222"/>
    </row>
    <row r="48" spans="2:19" ht="30" customHeight="1" outlineLevel="1">
      <c r="B48" s="1053"/>
      <c r="C48" s="1053"/>
      <c r="D48" s="215" t="s">
        <v>345</v>
      </c>
      <c r="E48" s="215" t="s">
        <v>346</v>
      </c>
      <c r="F48" s="201" t="s">
        <v>347</v>
      </c>
      <c r="G48" s="223" t="s">
        <v>414</v>
      </c>
      <c r="H48" s="215" t="s">
        <v>345</v>
      </c>
      <c r="I48" s="215" t="s">
        <v>346</v>
      </c>
      <c r="J48" s="201" t="s">
        <v>347</v>
      </c>
      <c r="K48" s="224" t="s">
        <v>414</v>
      </c>
      <c r="L48" s="215" t="s">
        <v>345</v>
      </c>
      <c r="M48" s="215" t="s">
        <v>346</v>
      </c>
      <c r="N48" s="201" t="s">
        <v>347</v>
      </c>
      <c r="O48" s="224"/>
      <c r="P48" s="215" t="s">
        <v>345</v>
      </c>
      <c r="Q48" s="215" t="s">
        <v>346</v>
      </c>
      <c r="R48" s="201" t="s">
        <v>347</v>
      </c>
      <c r="S48" s="224"/>
    </row>
    <row r="49" spans="2:19" ht="30" customHeight="1" outlineLevel="1">
      <c r="B49" s="1053"/>
      <c r="C49" s="1053"/>
      <c r="D49" s="1058">
        <v>0</v>
      </c>
      <c r="E49" s="1058" t="s">
        <v>557</v>
      </c>
      <c r="F49" s="201" t="s">
        <v>348</v>
      </c>
      <c r="G49" s="225" t="s">
        <v>496</v>
      </c>
      <c r="H49" s="1046">
        <v>1</v>
      </c>
      <c r="I49" s="1046" t="s">
        <v>557</v>
      </c>
      <c r="J49" s="201" t="s">
        <v>348</v>
      </c>
      <c r="K49" s="226" t="s">
        <v>496</v>
      </c>
      <c r="L49" s="1046"/>
      <c r="M49" s="1046"/>
      <c r="N49" s="201" t="s">
        <v>348</v>
      </c>
      <c r="O49" s="226"/>
      <c r="P49" s="1046"/>
      <c r="Q49" s="1046"/>
      <c r="R49" s="201" t="s">
        <v>348</v>
      </c>
      <c r="S49" s="226"/>
    </row>
    <row r="50" spans="2:19" ht="30" customHeight="1" outlineLevel="1">
      <c r="B50" s="1054"/>
      <c r="C50" s="1054"/>
      <c r="D50" s="1059"/>
      <c r="E50" s="1059"/>
      <c r="F50" s="201" t="s">
        <v>349</v>
      </c>
      <c r="G50" s="219">
        <v>1</v>
      </c>
      <c r="H50" s="1047"/>
      <c r="I50" s="1047"/>
      <c r="J50" s="201" t="s">
        <v>349</v>
      </c>
      <c r="K50" s="222">
        <v>1</v>
      </c>
      <c r="L50" s="1047"/>
      <c r="M50" s="1047"/>
      <c r="N50" s="201" t="s">
        <v>349</v>
      </c>
      <c r="O50" s="222"/>
      <c r="P50" s="1047"/>
      <c r="Q50" s="1047"/>
      <c r="R50" s="201" t="s">
        <v>349</v>
      </c>
      <c r="S50" s="222"/>
    </row>
    <row r="51" spans="3:4" ht="30" customHeight="1" thickBot="1">
      <c r="C51" s="227"/>
      <c r="D51" s="228"/>
    </row>
    <row r="52" spans="4:19" ht="30" customHeight="1" thickBot="1">
      <c r="D52" s="1035" t="s">
        <v>320</v>
      </c>
      <c r="E52" s="1036"/>
      <c r="F52" s="1036"/>
      <c r="G52" s="1037"/>
      <c r="H52" s="1035" t="s">
        <v>321</v>
      </c>
      <c r="I52" s="1036"/>
      <c r="J52" s="1036"/>
      <c r="K52" s="1037"/>
      <c r="L52" s="1035" t="s">
        <v>322</v>
      </c>
      <c r="M52" s="1036"/>
      <c r="N52" s="1036"/>
      <c r="O52" s="1037"/>
      <c r="P52" s="1035" t="s">
        <v>323</v>
      </c>
      <c r="Q52" s="1036"/>
      <c r="R52" s="1036"/>
      <c r="S52" s="1037"/>
    </row>
    <row r="53" spans="2:19" s="657" customFormat="1" ht="30" customHeight="1">
      <c r="B53" s="1064" t="s">
        <v>350</v>
      </c>
      <c r="C53" s="1064" t="s">
        <v>351</v>
      </c>
      <c r="D53" s="1069" t="s">
        <v>352</v>
      </c>
      <c r="E53" s="1070"/>
      <c r="F53" s="658" t="s">
        <v>319</v>
      </c>
      <c r="G53" s="659" t="s">
        <v>353</v>
      </c>
      <c r="H53" s="1069" t="s">
        <v>352</v>
      </c>
      <c r="I53" s="1070"/>
      <c r="J53" s="658" t="s">
        <v>319</v>
      </c>
      <c r="K53" s="659" t="s">
        <v>353</v>
      </c>
      <c r="L53" s="1069" t="s">
        <v>352</v>
      </c>
      <c r="M53" s="1070"/>
      <c r="N53" s="658" t="s">
        <v>319</v>
      </c>
      <c r="O53" s="659" t="s">
        <v>353</v>
      </c>
      <c r="P53" s="1069" t="s">
        <v>352</v>
      </c>
      <c r="Q53" s="1070"/>
      <c r="R53" s="658" t="s">
        <v>319</v>
      </c>
      <c r="S53" s="659" t="s">
        <v>353</v>
      </c>
    </row>
    <row r="54" spans="2:19" s="657" customFormat="1" ht="45" customHeight="1">
      <c r="B54" s="1065"/>
      <c r="C54" s="1065"/>
      <c r="D54" s="660" t="s">
        <v>329</v>
      </c>
      <c r="E54" s="661"/>
      <c r="F54" s="1060"/>
      <c r="G54" s="1062"/>
      <c r="H54" s="660" t="s">
        <v>329</v>
      </c>
      <c r="I54" s="661"/>
      <c r="J54" s="1060"/>
      <c r="K54" s="1062"/>
      <c r="L54" s="660" t="s">
        <v>329</v>
      </c>
      <c r="M54" s="661"/>
      <c r="N54" s="1060"/>
      <c r="O54" s="1062"/>
      <c r="P54" s="660" t="s">
        <v>329</v>
      </c>
      <c r="Q54" s="661"/>
      <c r="R54" s="1060"/>
      <c r="S54" s="1062"/>
    </row>
    <row r="55" spans="2:19" s="657" customFormat="1" ht="45" customHeight="1">
      <c r="B55" s="1066"/>
      <c r="C55" s="1066"/>
      <c r="D55" s="662" t="s">
        <v>337</v>
      </c>
      <c r="E55" s="663"/>
      <c r="F55" s="1061"/>
      <c r="G55" s="1063"/>
      <c r="H55" s="662" t="s">
        <v>337</v>
      </c>
      <c r="I55" s="663"/>
      <c r="J55" s="1061"/>
      <c r="K55" s="1063"/>
      <c r="L55" s="662" t="s">
        <v>337</v>
      </c>
      <c r="M55" s="663"/>
      <c r="N55" s="1061"/>
      <c r="O55" s="1063"/>
      <c r="P55" s="662" t="s">
        <v>337</v>
      </c>
      <c r="Q55" s="663"/>
      <c r="R55" s="1061"/>
      <c r="S55" s="1063"/>
    </row>
    <row r="56" spans="2:19" s="657" customFormat="1" ht="30" customHeight="1">
      <c r="B56" s="1064" t="s">
        <v>354</v>
      </c>
      <c r="C56" s="1064" t="s">
        <v>355</v>
      </c>
      <c r="D56" s="664" t="s">
        <v>356</v>
      </c>
      <c r="E56" s="656" t="s">
        <v>357</v>
      </c>
      <c r="F56" s="1067" t="s">
        <v>358</v>
      </c>
      <c r="G56" s="1068"/>
      <c r="H56" s="664" t="s">
        <v>356</v>
      </c>
      <c r="I56" s="656" t="s">
        <v>357</v>
      </c>
      <c r="J56" s="1067" t="s">
        <v>358</v>
      </c>
      <c r="K56" s="1068"/>
      <c r="L56" s="664" t="s">
        <v>356</v>
      </c>
      <c r="M56" s="656" t="s">
        <v>357</v>
      </c>
      <c r="N56" s="1067" t="s">
        <v>358</v>
      </c>
      <c r="O56" s="1068"/>
      <c r="P56" s="664" t="s">
        <v>356</v>
      </c>
      <c r="Q56" s="656" t="s">
        <v>357</v>
      </c>
      <c r="R56" s="1067" t="s">
        <v>358</v>
      </c>
      <c r="S56" s="1068"/>
    </row>
    <row r="57" spans="2:19" s="657" customFormat="1" ht="30" customHeight="1">
      <c r="B57" s="1065"/>
      <c r="C57" s="1066"/>
      <c r="D57" s="665"/>
      <c r="E57" s="666"/>
      <c r="F57" s="1074"/>
      <c r="G57" s="1075"/>
      <c r="H57" s="665"/>
      <c r="I57" s="666"/>
      <c r="J57" s="1074"/>
      <c r="K57" s="1075"/>
      <c r="L57" s="665"/>
      <c r="M57" s="666"/>
      <c r="N57" s="1074"/>
      <c r="O57" s="1075"/>
      <c r="P57" s="665"/>
      <c r="Q57" s="666"/>
      <c r="R57" s="1074"/>
      <c r="S57" s="1075"/>
    </row>
    <row r="58" spans="2:19" s="657" customFormat="1" ht="30" customHeight="1">
      <c r="B58" s="1065"/>
      <c r="C58" s="1064" t="s">
        <v>359</v>
      </c>
      <c r="D58" s="667" t="s">
        <v>358</v>
      </c>
      <c r="E58" s="668" t="s">
        <v>341</v>
      </c>
      <c r="F58" s="664" t="s">
        <v>319</v>
      </c>
      <c r="G58" s="669" t="s">
        <v>353</v>
      </c>
      <c r="H58" s="667" t="s">
        <v>358</v>
      </c>
      <c r="I58" s="668" t="s">
        <v>341</v>
      </c>
      <c r="J58" s="664" t="s">
        <v>319</v>
      </c>
      <c r="K58" s="669" t="s">
        <v>353</v>
      </c>
      <c r="L58" s="667" t="s">
        <v>358</v>
      </c>
      <c r="M58" s="668" t="s">
        <v>341</v>
      </c>
      <c r="N58" s="664" t="s">
        <v>319</v>
      </c>
      <c r="O58" s="669" t="s">
        <v>353</v>
      </c>
      <c r="P58" s="667" t="s">
        <v>358</v>
      </c>
      <c r="Q58" s="668" t="s">
        <v>341</v>
      </c>
      <c r="R58" s="664" t="s">
        <v>319</v>
      </c>
      <c r="S58" s="669" t="s">
        <v>353</v>
      </c>
    </row>
    <row r="59" spans="2:19" s="657" customFormat="1" ht="30" customHeight="1">
      <c r="B59" s="1066"/>
      <c r="C59" s="1079"/>
      <c r="D59" s="670"/>
      <c r="E59" s="671"/>
      <c r="F59" s="672"/>
      <c r="G59" s="673"/>
      <c r="H59" s="670"/>
      <c r="I59" s="671"/>
      <c r="J59" s="672"/>
      <c r="K59" s="673"/>
      <c r="L59" s="670"/>
      <c r="M59" s="671"/>
      <c r="N59" s="672"/>
      <c r="O59" s="673"/>
      <c r="P59" s="670"/>
      <c r="Q59" s="671"/>
      <c r="R59" s="672"/>
      <c r="S59" s="673"/>
    </row>
    <row r="60" spans="2:4" s="657" customFormat="1" ht="30" customHeight="1" thickBot="1">
      <c r="B60" s="674"/>
      <c r="C60" s="675"/>
      <c r="D60" s="676"/>
    </row>
    <row r="61" spans="2:19" s="657" customFormat="1" ht="30" customHeight="1" thickBot="1">
      <c r="B61" s="674"/>
      <c r="C61" s="674"/>
      <c r="D61" s="1080" t="s">
        <v>320</v>
      </c>
      <c r="E61" s="1081"/>
      <c r="F61" s="1081"/>
      <c r="G61" s="1081"/>
      <c r="H61" s="1080" t="s">
        <v>321</v>
      </c>
      <c r="I61" s="1081"/>
      <c r="J61" s="1081"/>
      <c r="K61" s="1082"/>
      <c r="L61" s="1081" t="s">
        <v>322</v>
      </c>
      <c r="M61" s="1081"/>
      <c r="N61" s="1081"/>
      <c r="O61" s="1081"/>
      <c r="P61" s="1080" t="s">
        <v>323</v>
      </c>
      <c r="Q61" s="1081"/>
      <c r="R61" s="1081"/>
      <c r="S61" s="1082"/>
    </row>
    <row r="62" spans="2:19" s="657" customFormat="1" ht="30" customHeight="1">
      <c r="B62" s="1064" t="s">
        <v>360</v>
      </c>
      <c r="C62" s="1064" t="s">
        <v>361</v>
      </c>
      <c r="D62" s="1091" t="s">
        <v>362</v>
      </c>
      <c r="E62" s="1072"/>
      <c r="F62" s="1069" t="s">
        <v>319</v>
      </c>
      <c r="G62" s="1076"/>
      <c r="H62" s="1071" t="s">
        <v>362</v>
      </c>
      <c r="I62" s="1072"/>
      <c r="J62" s="1069" t="s">
        <v>319</v>
      </c>
      <c r="K62" s="1073"/>
      <c r="L62" s="1071" t="s">
        <v>362</v>
      </c>
      <c r="M62" s="1072"/>
      <c r="N62" s="1069" t="s">
        <v>319</v>
      </c>
      <c r="O62" s="1073"/>
      <c r="P62" s="1071" t="s">
        <v>362</v>
      </c>
      <c r="Q62" s="1072"/>
      <c r="R62" s="1069" t="s">
        <v>319</v>
      </c>
      <c r="S62" s="1073"/>
    </row>
    <row r="63" spans="2:19" s="657" customFormat="1" ht="36.75" customHeight="1">
      <c r="B63" s="1066"/>
      <c r="C63" s="1066"/>
      <c r="D63" s="1088"/>
      <c r="E63" s="1089"/>
      <c r="F63" s="1085"/>
      <c r="G63" s="1090"/>
      <c r="H63" s="1083"/>
      <c r="I63" s="1084"/>
      <c r="J63" s="1085"/>
      <c r="K63" s="1086"/>
      <c r="L63" s="1083"/>
      <c r="M63" s="1084"/>
      <c r="N63" s="1085"/>
      <c r="O63" s="1086"/>
      <c r="P63" s="1083"/>
      <c r="Q63" s="1084"/>
      <c r="R63" s="1085"/>
      <c r="S63" s="1086"/>
    </row>
    <row r="64" spans="2:19" s="657" customFormat="1" ht="45" customHeight="1">
      <c r="B64" s="1064" t="s">
        <v>363</v>
      </c>
      <c r="C64" s="1064" t="s">
        <v>674</v>
      </c>
      <c r="D64" s="664" t="s">
        <v>364</v>
      </c>
      <c r="E64" s="664" t="s">
        <v>365</v>
      </c>
      <c r="F64" s="1067" t="s">
        <v>366</v>
      </c>
      <c r="G64" s="1068"/>
      <c r="H64" s="677" t="s">
        <v>364</v>
      </c>
      <c r="I64" s="664" t="s">
        <v>365</v>
      </c>
      <c r="J64" s="1087" t="s">
        <v>366</v>
      </c>
      <c r="K64" s="1068"/>
      <c r="L64" s="677" t="s">
        <v>364</v>
      </c>
      <c r="M64" s="664" t="s">
        <v>365</v>
      </c>
      <c r="N64" s="1087" t="s">
        <v>366</v>
      </c>
      <c r="O64" s="1068"/>
      <c r="P64" s="677" t="s">
        <v>364</v>
      </c>
      <c r="Q64" s="664" t="s">
        <v>365</v>
      </c>
      <c r="R64" s="1087" t="s">
        <v>366</v>
      </c>
      <c r="S64" s="1068"/>
    </row>
    <row r="65" spans="2:19" s="657" customFormat="1" ht="27" customHeight="1">
      <c r="B65" s="1066"/>
      <c r="C65" s="1066"/>
      <c r="D65" s="665"/>
      <c r="E65" s="666"/>
      <c r="F65" s="1077"/>
      <c r="G65" s="1077"/>
      <c r="H65" s="665"/>
      <c r="I65" s="666"/>
      <c r="J65" s="1077"/>
      <c r="K65" s="1078"/>
      <c r="L65" s="665"/>
      <c r="M65" s="666"/>
      <c r="N65" s="1077"/>
      <c r="O65" s="1078"/>
      <c r="P65" s="665"/>
      <c r="Q65" s="666"/>
      <c r="R65" s="1077"/>
      <c r="S65" s="1078"/>
    </row>
    <row r="66" spans="2:3" ht="33.75" customHeight="1" thickBot="1">
      <c r="B66" s="210"/>
      <c r="C66" s="210"/>
    </row>
    <row r="67" spans="2:19" ht="37.5" customHeight="1" thickBot="1">
      <c r="B67" s="210"/>
      <c r="C67" s="210"/>
      <c r="D67" s="1035" t="s">
        <v>320</v>
      </c>
      <c r="E67" s="1036"/>
      <c r="F67" s="1036"/>
      <c r="G67" s="1037"/>
      <c r="H67" s="1036" t="s">
        <v>321</v>
      </c>
      <c r="I67" s="1036"/>
      <c r="J67" s="1036"/>
      <c r="K67" s="1037"/>
      <c r="L67" s="1036" t="s">
        <v>322</v>
      </c>
      <c r="M67" s="1036"/>
      <c r="N67" s="1036"/>
      <c r="O67" s="1036"/>
      <c r="P67" s="1036" t="s">
        <v>321</v>
      </c>
      <c r="Q67" s="1036"/>
      <c r="R67" s="1036"/>
      <c r="S67" s="1037"/>
    </row>
    <row r="68" spans="2:19" ht="37.5" customHeight="1">
      <c r="B68" s="1038" t="s">
        <v>367</v>
      </c>
      <c r="C68" s="1038" t="s">
        <v>368</v>
      </c>
      <c r="D68" s="238" t="s">
        <v>369</v>
      </c>
      <c r="E68" s="229" t="s">
        <v>370</v>
      </c>
      <c r="F68" s="1098" t="s">
        <v>371</v>
      </c>
      <c r="G68" s="1099"/>
      <c r="H68" s="238" t="s">
        <v>369</v>
      </c>
      <c r="I68" s="229" t="s">
        <v>370</v>
      </c>
      <c r="J68" s="1098" t="s">
        <v>371</v>
      </c>
      <c r="K68" s="1099"/>
      <c r="L68" s="238" t="s">
        <v>369</v>
      </c>
      <c r="M68" s="229" t="s">
        <v>370</v>
      </c>
      <c r="N68" s="1098" t="s">
        <v>371</v>
      </c>
      <c r="O68" s="1099"/>
      <c r="P68" s="238" t="s">
        <v>369</v>
      </c>
      <c r="Q68" s="229" t="s">
        <v>370</v>
      </c>
      <c r="R68" s="1098" t="s">
        <v>371</v>
      </c>
      <c r="S68" s="1099"/>
    </row>
    <row r="69" spans="2:19" ht="44.25" customHeight="1">
      <c r="B69" s="1039"/>
      <c r="C69" s="1040"/>
      <c r="D69" s="239" t="s">
        <v>498</v>
      </c>
      <c r="E69" s="240" t="s">
        <v>496</v>
      </c>
      <c r="F69" s="1102" t="s">
        <v>528</v>
      </c>
      <c r="G69" s="1103"/>
      <c r="H69" s="241" t="s">
        <v>498</v>
      </c>
      <c r="I69" s="242" t="s">
        <v>496</v>
      </c>
      <c r="J69" s="1100" t="s">
        <v>514</v>
      </c>
      <c r="K69" s="1101"/>
      <c r="L69" s="241"/>
      <c r="M69" s="242"/>
      <c r="N69" s="1100"/>
      <c r="O69" s="1101"/>
      <c r="P69" s="241"/>
      <c r="Q69" s="242"/>
      <c r="R69" s="1100"/>
      <c r="S69" s="1101"/>
    </row>
    <row r="70" spans="2:19" ht="36.75" customHeight="1">
      <c r="B70" s="1039"/>
      <c r="C70" s="1038" t="s">
        <v>672</v>
      </c>
      <c r="D70" s="215" t="s">
        <v>319</v>
      </c>
      <c r="E70" s="214" t="s">
        <v>372</v>
      </c>
      <c r="F70" s="1092" t="s">
        <v>373</v>
      </c>
      <c r="G70" s="1093"/>
      <c r="H70" s="215" t="s">
        <v>319</v>
      </c>
      <c r="I70" s="214" t="s">
        <v>372</v>
      </c>
      <c r="J70" s="1092" t="s">
        <v>373</v>
      </c>
      <c r="K70" s="1093"/>
      <c r="L70" s="215" t="s">
        <v>319</v>
      </c>
      <c r="M70" s="214" t="s">
        <v>372</v>
      </c>
      <c r="N70" s="1092" t="s">
        <v>373</v>
      </c>
      <c r="O70" s="1093"/>
      <c r="P70" s="215" t="s">
        <v>319</v>
      </c>
      <c r="Q70" s="214" t="s">
        <v>372</v>
      </c>
      <c r="R70" s="1092" t="s">
        <v>373</v>
      </c>
      <c r="S70" s="1093"/>
    </row>
    <row r="71" spans="2:19" ht="30" customHeight="1">
      <c r="B71" s="1039"/>
      <c r="C71" s="1039"/>
      <c r="D71" s="218" t="s">
        <v>498</v>
      </c>
      <c r="E71" s="240" t="s">
        <v>1105</v>
      </c>
      <c r="F71" s="1094" t="s">
        <v>529</v>
      </c>
      <c r="G71" s="1095"/>
      <c r="H71" s="220" t="s">
        <v>498</v>
      </c>
      <c r="I71" s="242" t="s">
        <v>1105</v>
      </c>
      <c r="J71" s="1096" t="s">
        <v>515</v>
      </c>
      <c r="K71" s="1097"/>
      <c r="L71" s="220"/>
      <c r="M71" s="242"/>
      <c r="N71" s="1096"/>
      <c r="O71" s="1097"/>
      <c r="P71" s="220"/>
      <c r="Q71" s="242"/>
      <c r="R71" s="1096"/>
      <c r="S71" s="1097"/>
    </row>
    <row r="72" spans="2:19" ht="30" customHeight="1" outlineLevel="1">
      <c r="B72" s="1039"/>
      <c r="C72" s="1039"/>
      <c r="D72" s="218" t="s">
        <v>481</v>
      </c>
      <c r="E72" s="240" t="s">
        <v>1105</v>
      </c>
      <c r="F72" s="1094" t="s">
        <v>529</v>
      </c>
      <c r="G72" s="1095"/>
      <c r="H72" s="220"/>
      <c r="I72" s="242"/>
      <c r="J72" s="1096"/>
      <c r="K72" s="1097"/>
      <c r="L72" s="220"/>
      <c r="M72" s="242"/>
      <c r="N72" s="1096"/>
      <c r="O72" s="1097"/>
      <c r="P72" s="220"/>
      <c r="Q72" s="242"/>
      <c r="R72" s="1096"/>
      <c r="S72" s="1097"/>
    </row>
    <row r="73" spans="2:19" ht="30" customHeight="1" outlineLevel="1">
      <c r="B73" s="1039"/>
      <c r="C73" s="1039"/>
      <c r="D73" s="218"/>
      <c r="E73" s="240"/>
      <c r="F73" s="1094"/>
      <c r="G73" s="1095"/>
      <c r="H73" s="220"/>
      <c r="I73" s="242"/>
      <c r="J73" s="1096"/>
      <c r="K73" s="1097"/>
      <c r="L73" s="220"/>
      <c r="M73" s="242"/>
      <c r="N73" s="1096"/>
      <c r="O73" s="1097"/>
      <c r="P73" s="220"/>
      <c r="Q73" s="242"/>
      <c r="R73" s="1096"/>
      <c r="S73" s="1097"/>
    </row>
    <row r="74" spans="2:19" ht="30" customHeight="1" outlineLevel="1">
      <c r="B74" s="1039"/>
      <c r="C74" s="1039"/>
      <c r="D74" s="218"/>
      <c r="E74" s="240"/>
      <c r="F74" s="1094"/>
      <c r="G74" s="1095"/>
      <c r="H74" s="220"/>
      <c r="I74" s="242"/>
      <c r="J74" s="1096"/>
      <c r="K74" s="1097"/>
      <c r="L74" s="220"/>
      <c r="M74" s="242"/>
      <c r="N74" s="1096"/>
      <c r="O74" s="1097"/>
      <c r="P74" s="220"/>
      <c r="Q74" s="242"/>
      <c r="R74" s="1096"/>
      <c r="S74" s="1097"/>
    </row>
    <row r="75" spans="2:19" ht="30" customHeight="1" outlineLevel="1">
      <c r="B75" s="1039"/>
      <c r="C75" s="1039"/>
      <c r="D75" s="218"/>
      <c r="E75" s="240"/>
      <c r="F75" s="1094"/>
      <c r="G75" s="1095"/>
      <c r="H75" s="220"/>
      <c r="I75" s="242"/>
      <c r="J75" s="1096"/>
      <c r="K75" s="1097"/>
      <c r="L75" s="220"/>
      <c r="M75" s="242"/>
      <c r="N75" s="1096"/>
      <c r="O75" s="1097"/>
      <c r="P75" s="220"/>
      <c r="Q75" s="242"/>
      <c r="R75" s="1096"/>
      <c r="S75" s="1097"/>
    </row>
    <row r="76" spans="2:19" ht="30" customHeight="1" outlineLevel="1">
      <c r="B76" s="1040"/>
      <c r="C76" s="1040"/>
      <c r="D76" s="218"/>
      <c r="E76" s="240"/>
      <c r="F76" s="1094"/>
      <c r="G76" s="1095"/>
      <c r="H76" s="220"/>
      <c r="I76" s="242"/>
      <c r="J76" s="1096"/>
      <c r="K76" s="1097"/>
      <c r="L76" s="220"/>
      <c r="M76" s="242"/>
      <c r="N76" s="1096"/>
      <c r="O76" s="1097"/>
      <c r="P76" s="220"/>
      <c r="Q76" s="242"/>
      <c r="R76" s="1096"/>
      <c r="S76" s="1097"/>
    </row>
    <row r="77" spans="2:19" s="510" customFormat="1" ht="35.25" customHeight="1">
      <c r="B77" s="1107" t="s">
        <v>374</v>
      </c>
      <c r="C77" s="1110" t="s">
        <v>673</v>
      </c>
      <c r="D77" s="513" t="s">
        <v>375</v>
      </c>
      <c r="E77" s="1111" t="s">
        <v>358</v>
      </c>
      <c r="F77" s="1112"/>
      <c r="G77" s="514" t="s">
        <v>319</v>
      </c>
      <c r="H77" s="513" t="s">
        <v>375</v>
      </c>
      <c r="I77" s="1111" t="s">
        <v>358</v>
      </c>
      <c r="J77" s="1112"/>
      <c r="K77" s="514" t="s">
        <v>319</v>
      </c>
      <c r="L77" s="513" t="s">
        <v>375</v>
      </c>
      <c r="M77" s="1111" t="s">
        <v>358</v>
      </c>
      <c r="N77" s="1112"/>
      <c r="O77" s="514" t="s">
        <v>319</v>
      </c>
      <c r="P77" s="513" t="s">
        <v>375</v>
      </c>
      <c r="Q77" s="1111" t="s">
        <v>358</v>
      </c>
      <c r="R77" s="1112"/>
      <c r="S77" s="514" t="s">
        <v>319</v>
      </c>
    </row>
    <row r="78" spans="2:19" s="510" customFormat="1" ht="35.25" customHeight="1">
      <c r="B78" s="1108"/>
      <c r="C78" s="1110"/>
      <c r="D78" s="515">
        <v>0</v>
      </c>
      <c r="E78" s="1113" t="s">
        <v>464</v>
      </c>
      <c r="F78" s="1114"/>
      <c r="G78" s="516" t="s">
        <v>481</v>
      </c>
      <c r="H78" s="515">
        <v>3</v>
      </c>
      <c r="I78" s="1113" t="s">
        <v>464</v>
      </c>
      <c r="J78" s="1114"/>
      <c r="K78" s="516" t="s">
        <v>481</v>
      </c>
      <c r="L78" s="515"/>
      <c r="M78" s="1113"/>
      <c r="N78" s="1114"/>
      <c r="O78" s="516"/>
      <c r="P78" s="515"/>
      <c r="Q78" s="1113"/>
      <c r="R78" s="1114"/>
      <c r="S78" s="516"/>
    </row>
    <row r="79" spans="2:19" s="510" customFormat="1" ht="35.25" customHeight="1" outlineLevel="1">
      <c r="B79" s="1108"/>
      <c r="C79" s="1110"/>
      <c r="D79" s="515">
        <v>1</v>
      </c>
      <c r="E79" s="1113" t="s">
        <v>464</v>
      </c>
      <c r="F79" s="1114"/>
      <c r="G79" s="516"/>
      <c r="H79" s="515"/>
      <c r="I79" s="1113"/>
      <c r="J79" s="1114"/>
      <c r="K79" s="516"/>
      <c r="L79" s="515"/>
      <c r="M79" s="1113"/>
      <c r="N79" s="1114"/>
      <c r="O79" s="516"/>
      <c r="P79" s="515"/>
      <c r="Q79" s="1113"/>
      <c r="R79" s="1114"/>
      <c r="S79" s="516"/>
    </row>
    <row r="80" spans="2:19" s="510" customFormat="1" ht="35.25" customHeight="1" outlineLevel="1">
      <c r="B80" s="1108"/>
      <c r="C80" s="1110"/>
      <c r="D80" s="515"/>
      <c r="E80" s="1113"/>
      <c r="F80" s="1114"/>
      <c r="G80" s="516"/>
      <c r="H80" s="515"/>
      <c r="I80" s="1113"/>
      <c r="J80" s="1114"/>
      <c r="K80" s="516"/>
      <c r="L80" s="515"/>
      <c r="M80" s="1113"/>
      <c r="N80" s="1114"/>
      <c r="O80" s="516"/>
      <c r="P80" s="515"/>
      <c r="Q80" s="1113"/>
      <c r="R80" s="1114"/>
      <c r="S80" s="516"/>
    </row>
    <row r="81" spans="2:19" s="510" customFormat="1" ht="35.25" customHeight="1" outlineLevel="1">
      <c r="B81" s="1108"/>
      <c r="C81" s="1110"/>
      <c r="D81" s="515"/>
      <c r="E81" s="1113"/>
      <c r="F81" s="1114"/>
      <c r="G81" s="516"/>
      <c r="H81" s="515"/>
      <c r="I81" s="1113"/>
      <c r="J81" s="1114"/>
      <c r="K81" s="516"/>
      <c r="L81" s="515"/>
      <c r="M81" s="1113"/>
      <c r="N81" s="1114"/>
      <c r="O81" s="516"/>
      <c r="P81" s="515"/>
      <c r="Q81" s="1113"/>
      <c r="R81" s="1114"/>
      <c r="S81" s="516"/>
    </row>
    <row r="82" spans="2:19" s="510" customFormat="1" ht="35.25" customHeight="1" outlineLevel="1">
      <c r="B82" s="1108"/>
      <c r="C82" s="1110"/>
      <c r="D82" s="515"/>
      <c r="E82" s="1113"/>
      <c r="F82" s="1114"/>
      <c r="G82" s="516"/>
      <c r="H82" s="515"/>
      <c r="I82" s="1113"/>
      <c r="J82" s="1114"/>
      <c r="K82" s="516"/>
      <c r="L82" s="515"/>
      <c r="M82" s="1113"/>
      <c r="N82" s="1114"/>
      <c r="O82" s="516"/>
      <c r="P82" s="515"/>
      <c r="Q82" s="1113"/>
      <c r="R82" s="1114"/>
      <c r="S82" s="516"/>
    </row>
    <row r="83" spans="2:19" s="510" customFormat="1" ht="33" customHeight="1" outlineLevel="1">
      <c r="B83" s="1109"/>
      <c r="C83" s="1110"/>
      <c r="D83" s="515"/>
      <c r="E83" s="1113"/>
      <c r="F83" s="1114"/>
      <c r="G83" s="516"/>
      <c r="H83" s="515"/>
      <c r="I83" s="1113"/>
      <c r="J83" s="1114"/>
      <c r="K83" s="516"/>
      <c r="L83" s="515"/>
      <c r="M83" s="1113"/>
      <c r="N83" s="1114"/>
      <c r="O83" s="516"/>
      <c r="P83" s="515"/>
      <c r="Q83" s="1113"/>
      <c r="R83" s="1114"/>
      <c r="S83" s="516"/>
    </row>
    <row r="84" spans="2:4" ht="31.5" customHeight="1" thickBot="1">
      <c r="B84" s="210"/>
      <c r="C84" s="246"/>
      <c r="D84" s="228"/>
    </row>
    <row r="85" spans="2:19" ht="30.75" customHeight="1" thickBot="1">
      <c r="B85" s="210"/>
      <c r="C85" s="210"/>
      <c r="D85" s="1035" t="s">
        <v>320</v>
      </c>
      <c r="E85" s="1036"/>
      <c r="F85" s="1036"/>
      <c r="G85" s="1037"/>
      <c r="H85" s="1117" t="s">
        <v>1106</v>
      </c>
      <c r="I85" s="1118"/>
      <c r="J85" s="1118"/>
      <c r="K85" s="1119"/>
      <c r="L85" s="1036" t="s">
        <v>322</v>
      </c>
      <c r="M85" s="1036"/>
      <c r="N85" s="1036"/>
      <c r="O85" s="1036"/>
      <c r="P85" s="1036" t="s">
        <v>321</v>
      </c>
      <c r="Q85" s="1036"/>
      <c r="R85" s="1036"/>
      <c r="S85" s="1037"/>
    </row>
    <row r="86" spans="2:19" ht="30.75" customHeight="1">
      <c r="B86" s="1038" t="s">
        <v>376</v>
      </c>
      <c r="C86" s="1038" t="s">
        <v>377</v>
      </c>
      <c r="D86" s="1098" t="s">
        <v>378</v>
      </c>
      <c r="E86" s="1104"/>
      <c r="F86" s="229" t="s">
        <v>319</v>
      </c>
      <c r="G86" s="247" t="s">
        <v>358</v>
      </c>
      <c r="H86" s="1105" t="s">
        <v>378</v>
      </c>
      <c r="I86" s="1104"/>
      <c r="J86" s="229" t="s">
        <v>319</v>
      </c>
      <c r="K86" s="247" t="s">
        <v>358</v>
      </c>
      <c r="L86" s="1105" t="s">
        <v>378</v>
      </c>
      <c r="M86" s="1104"/>
      <c r="N86" s="229" t="s">
        <v>319</v>
      </c>
      <c r="O86" s="247" t="s">
        <v>358</v>
      </c>
      <c r="P86" s="1105" t="s">
        <v>378</v>
      </c>
      <c r="Q86" s="1104"/>
      <c r="R86" s="229" t="s">
        <v>319</v>
      </c>
      <c r="S86" s="247" t="s">
        <v>358</v>
      </c>
    </row>
    <row r="87" spans="2:19" ht="29.25" customHeight="1">
      <c r="B87" s="1040"/>
      <c r="C87" s="1040"/>
      <c r="D87" s="1094" t="s">
        <v>531</v>
      </c>
      <c r="E87" s="1106"/>
      <c r="F87" s="239" t="s">
        <v>476</v>
      </c>
      <c r="G87" s="248" t="s">
        <v>426</v>
      </c>
      <c r="H87" s="249" t="s">
        <v>517</v>
      </c>
      <c r="I87" s="250"/>
      <c r="J87" s="241" t="s">
        <v>476</v>
      </c>
      <c r="K87" s="251" t="s">
        <v>426</v>
      </c>
      <c r="L87" s="249"/>
      <c r="M87" s="250"/>
      <c r="N87" s="241"/>
      <c r="O87" s="251"/>
      <c r="P87" s="249"/>
      <c r="Q87" s="250"/>
      <c r="R87" s="241"/>
      <c r="S87" s="251"/>
    </row>
    <row r="88" spans="2:19" ht="45" customHeight="1">
      <c r="B88" s="1137" t="s">
        <v>379</v>
      </c>
      <c r="C88" s="1138" t="s">
        <v>380</v>
      </c>
      <c r="D88" s="215" t="s">
        <v>381</v>
      </c>
      <c r="E88" s="215" t="s">
        <v>382</v>
      </c>
      <c r="F88" s="230" t="s">
        <v>383</v>
      </c>
      <c r="G88" s="216" t="s">
        <v>384</v>
      </c>
      <c r="H88" s="215" t="s">
        <v>381</v>
      </c>
      <c r="I88" s="215" t="s">
        <v>382</v>
      </c>
      <c r="J88" s="230" t="s">
        <v>383</v>
      </c>
      <c r="K88" s="216" t="s">
        <v>384</v>
      </c>
      <c r="L88" s="215" t="s">
        <v>381</v>
      </c>
      <c r="M88" s="215" t="s">
        <v>382</v>
      </c>
      <c r="N88" s="230" t="s">
        <v>383</v>
      </c>
      <c r="O88" s="216" t="s">
        <v>384</v>
      </c>
      <c r="P88" s="215" t="s">
        <v>381</v>
      </c>
      <c r="Q88" s="215" t="s">
        <v>382</v>
      </c>
      <c r="R88" s="230" t="s">
        <v>383</v>
      </c>
      <c r="S88" s="216" t="s">
        <v>384</v>
      </c>
    </row>
    <row r="89" spans="2:19" ht="29.25" customHeight="1">
      <c r="B89" s="1137"/>
      <c r="C89" s="1139"/>
      <c r="D89" s="1115" t="s">
        <v>560</v>
      </c>
      <c r="E89" s="1124">
        <v>650</v>
      </c>
      <c r="F89" s="1115" t="s">
        <v>537</v>
      </c>
      <c r="G89" s="1126" t="s">
        <v>531</v>
      </c>
      <c r="H89" s="1122" t="s">
        <v>560</v>
      </c>
      <c r="I89" s="1128">
        <v>2815</v>
      </c>
      <c r="J89" s="1122" t="s">
        <v>539</v>
      </c>
      <c r="K89" s="1120" t="s">
        <v>517</v>
      </c>
      <c r="L89" s="1122"/>
      <c r="M89" s="1122"/>
      <c r="N89" s="1122"/>
      <c r="O89" s="1120"/>
      <c r="P89" s="1122"/>
      <c r="Q89" s="1122"/>
      <c r="R89" s="1122"/>
      <c r="S89" s="1120"/>
    </row>
    <row r="90" spans="2:19" ht="29.25" customHeight="1">
      <c r="B90" s="1137"/>
      <c r="C90" s="1139"/>
      <c r="D90" s="1116"/>
      <c r="E90" s="1125"/>
      <c r="F90" s="1116"/>
      <c r="G90" s="1127"/>
      <c r="H90" s="1123"/>
      <c r="I90" s="1123"/>
      <c r="J90" s="1123"/>
      <c r="K90" s="1121"/>
      <c r="L90" s="1123"/>
      <c r="M90" s="1123"/>
      <c r="N90" s="1123"/>
      <c r="O90" s="1121"/>
      <c r="P90" s="1123"/>
      <c r="Q90" s="1123"/>
      <c r="R90" s="1123"/>
      <c r="S90" s="1121"/>
    </row>
    <row r="91" spans="2:19" ht="24" outlineLevel="1">
      <c r="B91" s="1137"/>
      <c r="C91" s="1139"/>
      <c r="D91" s="215" t="s">
        <v>381</v>
      </c>
      <c r="E91" s="215" t="s">
        <v>382</v>
      </c>
      <c r="F91" s="230" t="s">
        <v>383</v>
      </c>
      <c r="G91" s="216" t="s">
        <v>384</v>
      </c>
      <c r="H91" s="215" t="s">
        <v>381</v>
      </c>
      <c r="I91" s="215" t="s">
        <v>382</v>
      </c>
      <c r="J91" s="230" t="s">
        <v>383</v>
      </c>
      <c r="K91" s="216" t="s">
        <v>384</v>
      </c>
      <c r="L91" s="215" t="s">
        <v>381</v>
      </c>
      <c r="M91" s="215" t="s">
        <v>382</v>
      </c>
      <c r="N91" s="230" t="s">
        <v>383</v>
      </c>
      <c r="O91" s="216" t="s">
        <v>384</v>
      </c>
      <c r="P91" s="215" t="s">
        <v>381</v>
      </c>
      <c r="Q91" s="215" t="s">
        <v>382</v>
      </c>
      <c r="R91" s="230" t="s">
        <v>383</v>
      </c>
      <c r="S91" s="216" t="s">
        <v>384</v>
      </c>
    </row>
    <row r="92" spans="2:19" ht="29.25" customHeight="1" outlineLevel="1">
      <c r="B92" s="1137"/>
      <c r="C92" s="1139"/>
      <c r="D92" s="1115" t="s">
        <v>562</v>
      </c>
      <c r="E92" s="1124">
        <v>2</v>
      </c>
      <c r="F92" s="1115" t="s">
        <v>542</v>
      </c>
      <c r="G92" s="1126" t="s">
        <v>531</v>
      </c>
      <c r="H92" s="1122" t="s">
        <v>562</v>
      </c>
      <c r="I92" s="1122">
        <v>5</v>
      </c>
      <c r="J92" s="1122" t="s">
        <v>542</v>
      </c>
      <c r="K92" s="1120" t="s">
        <v>517</v>
      </c>
      <c r="L92" s="1122"/>
      <c r="M92" s="1122"/>
      <c r="N92" s="1122"/>
      <c r="O92" s="1120"/>
      <c r="P92" s="1122"/>
      <c r="Q92" s="1122"/>
      <c r="R92" s="1122"/>
      <c r="S92" s="1120"/>
    </row>
    <row r="93" spans="2:19" ht="29.25" customHeight="1" outlineLevel="1">
      <c r="B93" s="1137"/>
      <c r="C93" s="1139"/>
      <c r="D93" s="1116"/>
      <c r="E93" s="1125"/>
      <c r="F93" s="1116"/>
      <c r="G93" s="1127"/>
      <c r="H93" s="1123"/>
      <c r="I93" s="1123"/>
      <c r="J93" s="1123"/>
      <c r="K93" s="1121"/>
      <c r="L93" s="1123"/>
      <c r="M93" s="1123"/>
      <c r="N93" s="1123"/>
      <c r="O93" s="1121"/>
      <c r="P93" s="1123"/>
      <c r="Q93" s="1123"/>
      <c r="R93" s="1123"/>
      <c r="S93" s="1121"/>
    </row>
    <row r="94" spans="2:19" ht="24" outlineLevel="1">
      <c r="B94" s="1137"/>
      <c r="C94" s="1139"/>
      <c r="D94" s="215" t="s">
        <v>381</v>
      </c>
      <c r="E94" s="215" t="s">
        <v>382</v>
      </c>
      <c r="F94" s="230" t="s">
        <v>383</v>
      </c>
      <c r="G94" s="216" t="s">
        <v>384</v>
      </c>
      <c r="H94" s="215" t="s">
        <v>381</v>
      </c>
      <c r="I94" s="215" t="s">
        <v>382</v>
      </c>
      <c r="J94" s="230" t="s">
        <v>383</v>
      </c>
      <c r="K94" s="216" t="s">
        <v>384</v>
      </c>
      <c r="L94" s="215" t="s">
        <v>381</v>
      </c>
      <c r="M94" s="215" t="s">
        <v>382</v>
      </c>
      <c r="N94" s="230" t="s">
        <v>383</v>
      </c>
      <c r="O94" s="216" t="s">
        <v>384</v>
      </c>
      <c r="P94" s="215" t="s">
        <v>381</v>
      </c>
      <c r="Q94" s="215" t="s">
        <v>382</v>
      </c>
      <c r="R94" s="230" t="s">
        <v>383</v>
      </c>
      <c r="S94" s="216" t="s">
        <v>384</v>
      </c>
    </row>
    <row r="95" spans="2:19" ht="29.25" customHeight="1" outlineLevel="1">
      <c r="B95" s="1137"/>
      <c r="C95" s="1139"/>
      <c r="D95" s="1115"/>
      <c r="E95" s="1124"/>
      <c r="F95" s="1115"/>
      <c r="G95" s="1126"/>
      <c r="H95" s="1122"/>
      <c r="I95" s="1122"/>
      <c r="J95" s="1122"/>
      <c r="K95" s="1120"/>
      <c r="L95" s="1122"/>
      <c r="M95" s="1122"/>
      <c r="N95" s="1122"/>
      <c r="O95" s="1120"/>
      <c r="P95" s="1122"/>
      <c r="Q95" s="1122"/>
      <c r="R95" s="1122"/>
      <c r="S95" s="1120"/>
    </row>
    <row r="96" spans="2:19" ht="29.25" customHeight="1" outlineLevel="1">
      <c r="B96" s="1137"/>
      <c r="C96" s="1139"/>
      <c r="D96" s="1116"/>
      <c r="E96" s="1125"/>
      <c r="F96" s="1116"/>
      <c r="G96" s="1127"/>
      <c r="H96" s="1123"/>
      <c r="I96" s="1123"/>
      <c r="J96" s="1123"/>
      <c r="K96" s="1121"/>
      <c r="L96" s="1123"/>
      <c r="M96" s="1123"/>
      <c r="N96" s="1123"/>
      <c r="O96" s="1121"/>
      <c r="P96" s="1123"/>
      <c r="Q96" s="1123"/>
      <c r="R96" s="1123"/>
      <c r="S96" s="1121"/>
    </row>
    <row r="97" spans="2:19" ht="24" outlineLevel="1">
      <c r="B97" s="1137"/>
      <c r="C97" s="1139"/>
      <c r="D97" s="215" t="s">
        <v>381</v>
      </c>
      <c r="E97" s="215" t="s">
        <v>382</v>
      </c>
      <c r="F97" s="230" t="s">
        <v>383</v>
      </c>
      <c r="G97" s="216" t="s">
        <v>384</v>
      </c>
      <c r="H97" s="215" t="s">
        <v>381</v>
      </c>
      <c r="I97" s="215" t="s">
        <v>382</v>
      </c>
      <c r="J97" s="230" t="s">
        <v>383</v>
      </c>
      <c r="K97" s="216" t="s">
        <v>384</v>
      </c>
      <c r="L97" s="215" t="s">
        <v>381</v>
      </c>
      <c r="M97" s="215" t="s">
        <v>382</v>
      </c>
      <c r="N97" s="230" t="s">
        <v>383</v>
      </c>
      <c r="O97" s="216" t="s">
        <v>384</v>
      </c>
      <c r="P97" s="215" t="s">
        <v>381</v>
      </c>
      <c r="Q97" s="215" t="s">
        <v>382</v>
      </c>
      <c r="R97" s="230" t="s">
        <v>383</v>
      </c>
      <c r="S97" s="216" t="s">
        <v>384</v>
      </c>
    </row>
    <row r="98" spans="2:19" ht="29.25" customHeight="1" outlineLevel="1">
      <c r="B98" s="1137"/>
      <c r="C98" s="1139"/>
      <c r="D98" s="1115"/>
      <c r="E98" s="1124"/>
      <c r="F98" s="1115"/>
      <c r="G98" s="1126"/>
      <c r="H98" s="1122"/>
      <c r="I98" s="1122"/>
      <c r="J98" s="1122"/>
      <c r="K98" s="1120"/>
      <c r="L98" s="1122"/>
      <c r="M98" s="1122"/>
      <c r="N98" s="1122"/>
      <c r="O98" s="1120"/>
      <c r="P98" s="1122"/>
      <c r="Q98" s="1122"/>
      <c r="R98" s="1122"/>
      <c r="S98" s="1120"/>
    </row>
    <row r="99" spans="2:19" ht="29.25" customHeight="1" outlineLevel="1">
      <c r="B99" s="1137"/>
      <c r="C99" s="1140"/>
      <c r="D99" s="1116"/>
      <c r="E99" s="1125"/>
      <c r="F99" s="1116"/>
      <c r="G99" s="1127"/>
      <c r="H99" s="1123"/>
      <c r="I99" s="1123"/>
      <c r="J99" s="1123"/>
      <c r="K99" s="1121"/>
      <c r="L99" s="1123"/>
      <c r="M99" s="1123"/>
      <c r="N99" s="1123"/>
      <c r="O99" s="1121"/>
      <c r="P99" s="1123"/>
      <c r="Q99" s="1123"/>
      <c r="R99" s="1123"/>
      <c r="S99" s="1121"/>
    </row>
    <row r="100" spans="2:3" ht="15" thickBot="1">
      <c r="B100" s="210"/>
      <c r="C100" s="210"/>
    </row>
    <row r="101" spans="2:19" ht="15" thickBot="1">
      <c r="B101" s="210"/>
      <c r="C101" s="210"/>
      <c r="D101" s="1035" t="s">
        <v>320</v>
      </c>
      <c r="E101" s="1036"/>
      <c r="F101" s="1036"/>
      <c r="G101" s="1037"/>
      <c r="H101" s="1117" t="s">
        <v>385</v>
      </c>
      <c r="I101" s="1118"/>
      <c r="J101" s="1118"/>
      <c r="K101" s="1119"/>
      <c r="L101" s="1117" t="s">
        <v>322</v>
      </c>
      <c r="M101" s="1118"/>
      <c r="N101" s="1118"/>
      <c r="O101" s="1119"/>
      <c r="P101" s="1117" t="s">
        <v>323</v>
      </c>
      <c r="Q101" s="1118"/>
      <c r="R101" s="1118"/>
      <c r="S101" s="1119"/>
    </row>
    <row r="102" spans="2:19" ht="33.75" customHeight="1">
      <c r="B102" s="1130" t="s">
        <v>386</v>
      </c>
      <c r="C102" s="1038" t="s">
        <v>387</v>
      </c>
      <c r="D102" s="252" t="s">
        <v>388</v>
      </c>
      <c r="E102" s="253" t="s">
        <v>389</v>
      </c>
      <c r="F102" s="1098" t="s">
        <v>390</v>
      </c>
      <c r="G102" s="1099"/>
      <c r="H102" s="252" t="s">
        <v>388</v>
      </c>
      <c r="I102" s="253" t="s">
        <v>389</v>
      </c>
      <c r="J102" s="1098" t="s">
        <v>390</v>
      </c>
      <c r="K102" s="1099"/>
      <c r="L102" s="252" t="s">
        <v>388</v>
      </c>
      <c r="M102" s="253" t="s">
        <v>389</v>
      </c>
      <c r="N102" s="1098" t="s">
        <v>390</v>
      </c>
      <c r="O102" s="1099"/>
      <c r="P102" s="252" t="s">
        <v>388</v>
      </c>
      <c r="Q102" s="253" t="s">
        <v>389</v>
      </c>
      <c r="R102" s="1098" t="s">
        <v>390</v>
      </c>
      <c r="S102" s="1099"/>
    </row>
    <row r="103" spans="2:19" ht="30" customHeight="1">
      <c r="B103" s="1131"/>
      <c r="C103" s="1040"/>
      <c r="D103" s="254"/>
      <c r="E103" s="255">
        <v>0.36</v>
      </c>
      <c r="F103" s="1094"/>
      <c r="G103" s="1095"/>
      <c r="H103" s="256">
        <v>1200</v>
      </c>
      <c r="I103" s="257">
        <v>0.36</v>
      </c>
      <c r="J103" s="1135" t="s">
        <v>487</v>
      </c>
      <c r="K103" s="1136"/>
      <c r="L103" s="256"/>
      <c r="M103" s="257"/>
      <c r="N103" s="1135"/>
      <c r="O103" s="1136"/>
      <c r="P103" s="256"/>
      <c r="Q103" s="257"/>
      <c r="R103" s="1135"/>
      <c r="S103" s="1136"/>
    </row>
    <row r="104" spans="2:19" ht="32.25" customHeight="1">
      <c r="B104" s="1131"/>
      <c r="C104" s="1130" t="s">
        <v>391</v>
      </c>
      <c r="D104" s="258" t="s">
        <v>388</v>
      </c>
      <c r="E104" s="215" t="s">
        <v>389</v>
      </c>
      <c r="F104" s="215" t="s">
        <v>392</v>
      </c>
      <c r="G104" s="236" t="s">
        <v>393</v>
      </c>
      <c r="H104" s="258" t="s">
        <v>388</v>
      </c>
      <c r="I104" s="215" t="s">
        <v>389</v>
      </c>
      <c r="J104" s="215" t="s">
        <v>392</v>
      </c>
      <c r="K104" s="236" t="s">
        <v>393</v>
      </c>
      <c r="L104" s="258" t="s">
        <v>388</v>
      </c>
      <c r="M104" s="215" t="s">
        <v>389</v>
      </c>
      <c r="N104" s="215" t="s">
        <v>392</v>
      </c>
      <c r="O104" s="236" t="s">
        <v>393</v>
      </c>
      <c r="P104" s="258" t="s">
        <v>388</v>
      </c>
      <c r="Q104" s="215" t="s">
        <v>389</v>
      </c>
      <c r="R104" s="215" t="s">
        <v>392</v>
      </c>
      <c r="S104" s="236" t="s">
        <v>393</v>
      </c>
    </row>
    <row r="105" spans="2:19" ht="27.75" customHeight="1">
      <c r="B105" s="1131"/>
      <c r="C105" s="1131"/>
      <c r="D105" s="254">
        <v>1200</v>
      </c>
      <c r="E105" s="232">
        <v>0.36</v>
      </c>
      <c r="F105" s="240" t="s">
        <v>575</v>
      </c>
      <c r="G105" s="248" t="s">
        <v>440</v>
      </c>
      <c r="H105" s="256">
        <v>1200</v>
      </c>
      <c r="I105" s="234">
        <v>0.36</v>
      </c>
      <c r="J105" s="242" t="s">
        <v>575</v>
      </c>
      <c r="K105" s="251" t="s">
        <v>440</v>
      </c>
      <c r="L105" s="256"/>
      <c r="M105" s="234"/>
      <c r="N105" s="242"/>
      <c r="O105" s="251"/>
      <c r="P105" s="256"/>
      <c r="Q105" s="234"/>
      <c r="R105" s="242"/>
      <c r="S105" s="251"/>
    </row>
    <row r="106" spans="2:19" ht="27.75" customHeight="1" outlineLevel="1">
      <c r="B106" s="1131"/>
      <c r="C106" s="1131"/>
      <c r="D106" s="258" t="s">
        <v>388</v>
      </c>
      <c r="E106" s="215" t="s">
        <v>389</v>
      </c>
      <c r="F106" s="215" t="s">
        <v>392</v>
      </c>
      <c r="G106" s="236" t="s">
        <v>393</v>
      </c>
      <c r="H106" s="258" t="s">
        <v>388</v>
      </c>
      <c r="I106" s="215" t="s">
        <v>389</v>
      </c>
      <c r="J106" s="215" t="s">
        <v>392</v>
      </c>
      <c r="K106" s="236" t="s">
        <v>393</v>
      </c>
      <c r="L106" s="258" t="s">
        <v>388</v>
      </c>
      <c r="M106" s="215" t="s">
        <v>389</v>
      </c>
      <c r="N106" s="215" t="s">
        <v>392</v>
      </c>
      <c r="O106" s="236" t="s">
        <v>393</v>
      </c>
      <c r="P106" s="258" t="s">
        <v>388</v>
      </c>
      <c r="Q106" s="215" t="s">
        <v>389</v>
      </c>
      <c r="R106" s="215" t="s">
        <v>392</v>
      </c>
      <c r="S106" s="236" t="s">
        <v>393</v>
      </c>
    </row>
    <row r="107" spans="2:19" ht="27.75" customHeight="1" outlineLevel="1">
      <c r="B107" s="1131"/>
      <c r="C107" s="1131"/>
      <c r="D107" s="254">
        <v>400</v>
      </c>
      <c r="E107" s="232">
        <v>0.36</v>
      </c>
      <c r="F107" s="240" t="s">
        <v>575</v>
      </c>
      <c r="G107" s="248" t="s">
        <v>450</v>
      </c>
      <c r="H107" s="256">
        <v>400</v>
      </c>
      <c r="I107" s="234">
        <v>0.36</v>
      </c>
      <c r="J107" s="242" t="s">
        <v>575</v>
      </c>
      <c r="K107" s="251" t="s">
        <v>450</v>
      </c>
      <c r="L107" s="256"/>
      <c r="M107" s="234"/>
      <c r="N107" s="242"/>
      <c r="O107" s="251"/>
      <c r="P107" s="256"/>
      <c r="Q107" s="234"/>
      <c r="R107" s="242"/>
      <c r="S107" s="251"/>
    </row>
    <row r="108" spans="2:19" ht="27.75" customHeight="1" outlineLevel="1">
      <c r="B108" s="1131"/>
      <c r="C108" s="1131"/>
      <c r="D108" s="258" t="s">
        <v>388</v>
      </c>
      <c r="E108" s="215" t="s">
        <v>389</v>
      </c>
      <c r="F108" s="215" t="s">
        <v>392</v>
      </c>
      <c r="G108" s="236" t="s">
        <v>393</v>
      </c>
      <c r="H108" s="258" t="s">
        <v>388</v>
      </c>
      <c r="I108" s="215" t="s">
        <v>389</v>
      </c>
      <c r="J108" s="215" t="s">
        <v>392</v>
      </c>
      <c r="K108" s="236" t="s">
        <v>393</v>
      </c>
      <c r="L108" s="258" t="s">
        <v>388</v>
      </c>
      <c r="M108" s="215" t="s">
        <v>389</v>
      </c>
      <c r="N108" s="215" t="s">
        <v>392</v>
      </c>
      <c r="O108" s="236" t="s">
        <v>393</v>
      </c>
      <c r="P108" s="258" t="s">
        <v>388</v>
      </c>
      <c r="Q108" s="215" t="s">
        <v>389</v>
      </c>
      <c r="R108" s="215" t="s">
        <v>392</v>
      </c>
      <c r="S108" s="236" t="s">
        <v>393</v>
      </c>
    </row>
    <row r="109" spans="2:19" ht="28.5" customHeight="1" outlineLevel="1">
      <c r="B109" s="1131"/>
      <c r="C109" s="1131"/>
      <c r="D109" s="254">
        <v>70</v>
      </c>
      <c r="E109" s="232">
        <v>0.36</v>
      </c>
      <c r="F109" s="240" t="s">
        <v>575</v>
      </c>
      <c r="G109" s="248" t="s">
        <v>434</v>
      </c>
      <c r="H109" s="256">
        <v>70</v>
      </c>
      <c r="I109" s="234">
        <v>0.36</v>
      </c>
      <c r="J109" s="242" t="s">
        <v>575</v>
      </c>
      <c r="K109" s="251" t="s">
        <v>434</v>
      </c>
      <c r="L109" s="256"/>
      <c r="M109" s="234"/>
      <c r="N109" s="242"/>
      <c r="O109" s="251"/>
      <c r="P109" s="256"/>
      <c r="Q109" s="234"/>
      <c r="R109" s="242"/>
      <c r="S109" s="251"/>
    </row>
    <row r="110" spans="2:19" ht="27.75" customHeight="1" outlineLevel="1">
      <c r="B110" s="1131"/>
      <c r="C110" s="1131"/>
      <c r="D110" s="258" t="s">
        <v>388</v>
      </c>
      <c r="E110" s="215" t="s">
        <v>389</v>
      </c>
      <c r="F110" s="215" t="s">
        <v>392</v>
      </c>
      <c r="G110" s="236" t="s">
        <v>393</v>
      </c>
      <c r="H110" s="258" t="s">
        <v>388</v>
      </c>
      <c r="I110" s="215" t="s">
        <v>389</v>
      </c>
      <c r="J110" s="215" t="s">
        <v>392</v>
      </c>
      <c r="K110" s="236" t="s">
        <v>393</v>
      </c>
      <c r="L110" s="258" t="s">
        <v>388</v>
      </c>
      <c r="M110" s="215" t="s">
        <v>389</v>
      </c>
      <c r="N110" s="215" t="s">
        <v>392</v>
      </c>
      <c r="O110" s="236" t="s">
        <v>393</v>
      </c>
      <c r="P110" s="258" t="s">
        <v>388</v>
      </c>
      <c r="Q110" s="215" t="s">
        <v>389</v>
      </c>
      <c r="R110" s="215" t="s">
        <v>392</v>
      </c>
      <c r="S110" s="236" t="s">
        <v>393</v>
      </c>
    </row>
    <row r="111" spans="2:19" ht="27.75" customHeight="1" outlineLevel="1">
      <c r="B111" s="1132"/>
      <c r="C111" s="1132"/>
      <c r="D111" s="254">
        <v>300</v>
      </c>
      <c r="E111" s="232">
        <v>0.36</v>
      </c>
      <c r="F111" s="240" t="s">
        <v>575</v>
      </c>
      <c r="G111" s="248" t="s">
        <v>477</v>
      </c>
      <c r="H111" s="256">
        <v>300</v>
      </c>
      <c r="I111" s="234">
        <v>0.36</v>
      </c>
      <c r="J111" s="242" t="s">
        <v>575</v>
      </c>
      <c r="K111" s="251" t="s">
        <v>477</v>
      </c>
      <c r="L111" s="256"/>
      <c r="M111" s="234"/>
      <c r="N111" s="242"/>
      <c r="O111" s="251"/>
      <c r="P111" s="256"/>
      <c r="Q111" s="234"/>
      <c r="R111" s="242"/>
      <c r="S111" s="251"/>
    </row>
    <row r="112" spans="2:19" ht="27" customHeight="1">
      <c r="B112" s="1141" t="s">
        <v>394</v>
      </c>
      <c r="C112" s="1155" t="s">
        <v>395</v>
      </c>
      <c r="D112" s="259" t="s">
        <v>396</v>
      </c>
      <c r="E112" s="259" t="s">
        <v>397</v>
      </c>
      <c r="F112" s="259" t="s">
        <v>319</v>
      </c>
      <c r="G112" s="260" t="s">
        <v>398</v>
      </c>
      <c r="H112" s="261" t="s">
        <v>396</v>
      </c>
      <c r="I112" s="259" t="s">
        <v>397</v>
      </c>
      <c r="J112" s="259" t="s">
        <v>319</v>
      </c>
      <c r="K112" s="260" t="s">
        <v>398</v>
      </c>
      <c r="L112" s="259" t="s">
        <v>396</v>
      </c>
      <c r="M112" s="259" t="s">
        <v>397</v>
      </c>
      <c r="N112" s="259" t="s">
        <v>319</v>
      </c>
      <c r="O112" s="260" t="s">
        <v>398</v>
      </c>
      <c r="P112" s="259" t="s">
        <v>396</v>
      </c>
      <c r="Q112" s="259" t="s">
        <v>397</v>
      </c>
      <c r="R112" s="259" t="s">
        <v>319</v>
      </c>
      <c r="S112" s="260" t="s">
        <v>398</v>
      </c>
    </row>
    <row r="113" spans="2:19" ht="26.25" customHeight="1">
      <c r="B113" s="1142"/>
      <c r="C113" s="1156"/>
      <c r="D113" s="517"/>
      <c r="E113" s="517"/>
      <c r="F113" s="517"/>
      <c r="G113" s="518"/>
      <c r="H113" s="261"/>
      <c r="I113" s="517"/>
      <c r="J113" s="517"/>
      <c r="K113" s="519"/>
      <c r="L113" s="517"/>
      <c r="M113" s="517"/>
      <c r="N113" s="517"/>
      <c r="O113" s="519"/>
      <c r="P113" s="517"/>
      <c r="Q113" s="517"/>
      <c r="R113" s="517"/>
      <c r="S113" s="519"/>
    </row>
    <row r="114" spans="2:19" ht="32.25" customHeight="1">
      <c r="B114" s="1142"/>
      <c r="C114" s="1157"/>
      <c r="D114" s="231">
        <v>0</v>
      </c>
      <c r="E114" s="231" t="s">
        <v>451</v>
      </c>
      <c r="F114" s="231" t="s">
        <v>485</v>
      </c>
      <c r="G114" s="231"/>
      <c r="H114" s="244"/>
      <c r="I114" s="233"/>
      <c r="J114" s="233"/>
      <c r="K114" s="245"/>
      <c r="L114" s="233"/>
      <c r="M114" s="233"/>
      <c r="N114" s="233"/>
      <c r="O114" s="245"/>
      <c r="P114" s="233"/>
      <c r="Q114" s="233"/>
      <c r="R114" s="233"/>
      <c r="S114" s="245"/>
    </row>
    <row r="115" spans="2:19" ht="32.25" customHeight="1">
      <c r="B115" s="1142"/>
      <c r="C115" s="1141" t="s">
        <v>399</v>
      </c>
      <c r="D115" s="215" t="s">
        <v>400</v>
      </c>
      <c r="E115" s="1092" t="s">
        <v>401</v>
      </c>
      <c r="F115" s="1129"/>
      <c r="G115" s="216" t="s">
        <v>402</v>
      </c>
      <c r="H115" s="215" t="s">
        <v>400</v>
      </c>
      <c r="I115" s="1092" t="s">
        <v>401</v>
      </c>
      <c r="J115" s="1129"/>
      <c r="K115" s="216" t="s">
        <v>402</v>
      </c>
      <c r="L115" s="215" t="s">
        <v>400</v>
      </c>
      <c r="M115" s="1092" t="s">
        <v>401</v>
      </c>
      <c r="N115" s="1129"/>
      <c r="O115" s="216" t="s">
        <v>402</v>
      </c>
      <c r="P115" s="215" t="s">
        <v>400</v>
      </c>
      <c r="Q115" s="215" t="s">
        <v>401</v>
      </c>
      <c r="R115" s="1092" t="s">
        <v>401</v>
      </c>
      <c r="S115" s="1129"/>
    </row>
    <row r="116" spans="2:19" ht="23.25" customHeight="1">
      <c r="B116" s="1142"/>
      <c r="C116" s="1142"/>
      <c r="D116" s="262"/>
      <c r="E116" s="1133"/>
      <c r="F116" s="1134"/>
      <c r="G116" s="219"/>
      <c r="H116" s="263"/>
      <c r="I116" s="1144"/>
      <c r="J116" s="1145"/>
      <c r="K116" s="237"/>
      <c r="L116" s="263"/>
      <c r="M116" s="1144"/>
      <c r="N116" s="1145"/>
      <c r="O116" s="222"/>
      <c r="P116" s="263"/>
      <c r="Q116" s="220"/>
      <c r="R116" s="1144"/>
      <c r="S116" s="1145"/>
    </row>
    <row r="117" spans="2:19" ht="23.25" customHeight="1" outlineLevel="1">
      <c r="B117" s="1142"/>
      <c r="C117" s="1142"/>
      <c r="D117" s="215" t="s">
        <v>400</v>
      </c>
      <c r="E117" s="1092" t="s">
        <v>401</v>
      </c>
      <c r="F117" s="1129"/>
      <c r="G117" s="216" t="s">
        <v>402</v>
      </c>
      <c r="H117" s="215" t="s">
        <v>400</v>
      </c>
      <c r="I117" s="1092" t="s">
        <v>401</v>
      </c>
      <c r="J117" s="1129"/>
      <c r="K117" s="216" t="s">
        <v>402</v>
      </c>
      <c r="L117" s="215" t="s">
        <v>400</v>
      </c>
      <c r="M117" s="1092" t="s">
        <v>401</v>
      </c>
      <c r="N117" s="1129"/>
      <c r="O117" s="216" t="s">
        <v>402</v>
      </c>
      <c r="P117" s="215" t="s">
        <v>400</v>
      </c>
      <c r="Q117" s="215" t="s">
        <v>401</v>
      </c>
      <c r="R117" s="1092" t="s">
        <v>401</v>
      </c>
      <c r="S117" s="1129"/>
    </row>
    <row r="118" spans="2:19" ht="23.25" customHeight="1" outlineLevel="1">
      <c r="B118" s="1142"/>
      <c r="C118" s="1142"/>
      <c r="D118" s="262"/>
      <c r="E118" s="1133"/>
      <c r="F118" s="1134"/>
      <c r="G118" s="219"/>
      <c r="H118" s="263"/>
      <c r="I118" s="1144"/>
      <c r="J118" s="1145"/>
      <c r="K118" s="222"/>
      <c r="L118" s="263"/>
      <c r="M118" s="1144"/>
      <c r="N118" s="1145"/>
      <c r="O118" s="222"/>
      <c r="P118" s="263"/>
      <c r="Q118" s="220"/>
      <c r="R118" s="1144"/>
      <c r="S118" s="1145"/>
    </row>
    <row r="119" spans="2:19" ht="23.25" customHeight="1" outlineLevel="1">
      <c r="B119" s="1142"/>
      <c r="C119" s="1142"/>
      <c r="D119" s="215" t="s">
        <v>400</v>
      </c>
      <c r="E119" s="1092" t="s">
        <v>401</v>
      </c>
      <c r="F119" s="1129"/>
      <c r="G119" s="216" t="s">
        <v>402</v>
      </c>
      <c r="H119" s="215" t="s">
        <v>400</v>
      </c>
      <c r="I119" s="1092" t="s">
        <v>401</v>
      </c>
      <c r="J119" s="1129"/>
      <c r="K119" s="216" t="s">
        <v>402</v>
      </c>
      <c r="L119" s="215" t="s">
        <v>400</v>
      </c>
      <c r="M119" s="1092" t="s">
        <v>401</v>
      </c>
      <c r="N119" s="1129"/>
      <c r="O119" s="216" t="s">
        <v>402</v>
      </c>
      <c r="P119" s="215" t="s">
        <v>400</v>
      </c>
      <c r="Q119" s="215" t="s">
        <v>401</v>
      </c>
      <c r="R119" s="1092" t="s">
        <v>401</v>
      </c>
      <c r="S119" s="1129"/>
    </row>
    <row r="120" spans="2:19" ht="23.25" customHeight="1" outlineLevel="1">
      <c r="B120" s="1142"/>
      <c r="C120" s="1142"/>
      <c r="D120" s="262"/>
      <c r="E120" s="1133"/>
      <c r="F120" s="1134"/>
      <c r="G120" s="219"/>
      <c r="H120" s="263"/>
      <c r="I120" s="1144"/>
      <c r="J120" s="1145"/>
      <c r="K120" s="222"/>
      <c r="L120" s="263"/>
      <c r="M120" s="1144"/>
      <c r="N120" s="1145"/>
      <c r="O120" s="222"/>
      <c r="P120" s="263"/>
      <c r="Q120" s="220"/>
      <c r="R120" s="1144"/>
      <c r="S120" s="1145"/>
    </row>
    <row r="121" spans="2:19" ht="23.25" customHeight="1" outlineLevel="1">
      <c r="B121" s="1142"/>
      <c r="C121" s="1142"/>
      <c r="D121" s="215" t="s">
        <v>400</v>
      </c>
      <c r="E121" s="1092" t="s">
        <v>401</v>
      </c>
      <c r="F121" s="1129"/>
      <c r="G121" s="216" t="s">
        <v>402</v>
      </c>
      <c r="H121" s="215" t="s">
        <v>400</v>
      </c>
      <c r="I121" s="1092" t="s">
        <v>401</v>
      </c>
      <c r="J121" s="1129"/>
      <c r="K121" s="216" t="s">
        <v>402</v>
      </c>
      <c r="L121" s="215" t="s">
        <v>400</v>
      </c>
      <c r="M121" s="1092" t="s">
        <v>401</v>
      </c>
      <c r="N121" s="1129"/>
      <c r="O121" s="216" t="s">
        <v>402</v>
      </c>
      <c r="P121" s="215" t="s">
        <v>400</v>
      </c>
      <c r="Q121" s="215" t="s">
        <v>401</v>
      </c>
      <c r="R121" s="1092" t="s">
        <v>401</v>
      </c>
      <c r="S121" s="1129"/>
    </row>
    <row r="122" spans="2:19" ht="23.25" customHeight="1" outlineLevel="1">
      <c r="B122" s="1143"/>
      <c r="C122" s="1143"/>
      <c r="D122" s="262"/>
      <c r="E122" s="1133"/>
      <c r="F122" s="1134"/>
      <c r="G122" s="219"/>
      <c r="H122" s="263"/>
      <c r="I122" s="1144"/>
      <c r="J122" s="1145"/>
      <c r="K122" s="222"/>
      <c r="L122" s="263"/>
      <c r="M122" s="1144"/>
      <c r="N122" s="1145"/>
      <c r="O122" s="222"/>
      <c r="P122" s="263"/>
      <c r="Q122" s="220"/>
      <c r="R122" s="1144"/>
      <c r="S122" s="1145"/>
    </row>
    <row r="123" spans="2:3" ht="15" thickBot="1">
      <c r="B123" s="210"/>
      <c r="C123" s="210"/>
    </row>
    <row r="124" spans="2:19" ht="15" thickBot="1">
      <c r="B124" s="210"/>
      <c r="C124" s="210"/>
      <c r="D124" s="1035" t="s">
        <v>320</v>
      </c>
      <c r="E124" s="1036"/>
      <c r="F124" s="1036"/>
      <c r="G124" s="1037"/>
      <c r="H124" s="1035" t="s">
        <v>321</v>
      </c>
      <c r="I124" s="1036"/>
      <c r="J124" s="1036"/>
      <c r="K124" s="1037"/>
      <c r="L124" s="1036" t="s">
        <v>322</v>
      </c>
      <c r="M124" s="1036"/>
      <c r="N124" s="1036"/>
      <c r="O124" s="1036"/>
      <c r="P124" s="1035" t="s">
        <v>323</v>
      </c>
      <c r="Q124" s="1036"/>
      <c r="R124" s="1036"/>
      <c r="S124" s="1037"/>
    </row>
    <row r="125" spans="2:19" ht="14.25">
      <c r="B125" s="1038" t="s">
        <v>403</v>
      </c>
      <c r="C125" s="1038" t="s">
        <v>404</v>
      </c>
      <c r="D125" s="1098" t="s">
        <v>405</v>
      </c>
      <c r="E125" s="1158"/>
      <c r="F125" s="1158"/>
      <c r="G125" s="1099"/>
      <c r="H125" s="1098" t="s">
        <v>405</v>
      </c>
      <c r="I125" s="1158"/>
      <c r="J125" s="1158"/>
      <c r="K125" s="1099"/>
      <c r="L125" s="1098" t="s">
        <v>405</v>
      </c>
      <c r="M125" s="1158"/>
      <c r="N125" s="1158"/>
      <c r="O125" s="1099"/>
      <c r="P125" s="1098" t="s">
        <v>405</v>
      </c>
      <c r="Q125" s="1158"/>
      <c r="R125" s="1158"/>
      <c r="S125" s="1099"/>
    </row>
    <row r="126" spans="2:19" ht="45" customHeight="1">
      <c r="B126" s="1040"/>
      <c r="C126" s="1040"/>
      <c r="D126" s="1159"/>
      <c r="E126" s="1160"/>
      <c r="F126" s="1160"/>
      <c r="G126" s="1161"/>
      <c r="H126" s="1162"/>
      <c r="I126" s="1163"/>
      <c r="J126" s="1163"/>
      <c r="K126" s="1164"/>
      <c r="L126" s="1162"/>
      <c r="M126" s="1163"/>
      <c r="N126" s="1163"/>
      <c r="O126" s="1164"/>
      <c r="P126" s="1162"/>
      <c r="Q126" s="1163"/>
      <c r="R126" s="1163"/>
      <c r="S126" s="1164"/>
    </row>
    <row r="127" spans="2:19" ht="32.25" customHeight="1">
      <c r="B127" s="1138" t="s">
        <v>406</v>
      </c>
      <c r="C127" s="1138" t="s">
        <v>407</v>
      </c>
      <c r="D127" s="259" t="s">
        <v>408</v>
      </c>
      <c r="E127" s="235" t="s">
        <v>319</v>
      </c>
      <c r="F127" s="215" t="s">
        <v>341</v>
      </c>
      <c r="G127" s="216" t="s">
        <v>358</v>
      </c>
      <c r="H127" s="259" t="s">
        <v>408</v>
      </c>
      <c r="I127" s="273" t="s">
        <v>319</v>
      </c>
      <c r="J127" s="215" t="s">
        <v>341</v>
      </c>
      <c r="K127" s="216" t="s">
        <v>358</v>
      </c>
      <c r="L127" s="259" t="s">
        <v>408</v>
      </c>
      <c r="M127" s="273" t="s">
        <v>319</v>
      </c>
      <c r="N127" s="215" t="s">
        <v>341</v>
      </c>
      <c r="O127" s="216" t="s">
        <v>358</v>
      </c>
      <c r="P127" s="259" t="s">
        <v>408</v>
      </c>
      <c r="Q127" s="273" t="s">
        <v>319</v>
      </c>
      <c r="R127" s="215" t="s">
        <v>341</v>
      </c>
      <c r="S127" s="216" t="s">
        <v>358</v>
      </c>
    </row>
    <row r="128" spans="2:19" ht="23.25" customHeight="1">
      <c r="B128" s="1139"/>
      <c r="C128" s="1140"/>
      <c r="D128" s="231"/>
      <c r="E128" s="264"/>
      <c r="F128" s="218"/>
      <c r="G128" s="243"/>
      <c r="H128" s="233"/>
      <c r="I128" s="276"/>
      <c r="J128" s="233"/>
      <c r="K128" s="274"/>
      <c r="L128" s="233"/>
      <c r="M128" s="276"/>
      <c r="N128" s="233"/>
      <c r="O128" s="274"/>
      <c r="P128" s="233"/>
      <c r="Q128" s="276"/>
      <c r="R128" s="233"/>
      <c r="S128" s="274"/>
    </row>
    <row r="129" spans="2:19" ht="29.25" customHeight="1">
      <c r="B129" s="1139"/>
      <c r="C129" s="1138" t="s">
        <v>409</v>
      </c>
      <c r="D129" s="215" t="s">
        <v>410</v>
      </c>
      <c r="E129" s="1092" t="s">
        <v>411</v>
      </c>
      <c r="F129" s="1129"/>
      <c r="G129" s="216" t="s">
        <v>412</v>
      </c>
      <c r="H129" s="215" t="s">
        <v>410</v>
      </c>
      <c r="I129" s="1092" t="s">
        <v>411</v>
      </c>
      <c r="J129" s="1129"/>
      <c r="K129" s="216" t="s">
        <v>412</v>
      </c>
      <c r="L129" s="215" t="s">
        <v>410</v>
      </c>
      <c r="M129" s="1092" t="s">
        <v>411</v>
      </c>
      <c r="N129" s="1129"/>
      <c r="O129" s="216" t="s">
        <v>412</v>
      </c>
      <c r="P129" s="215" t="s">
        <v>410</v>
      </c>
      <c r="Q129" s="1092" t="s">
        <v>411</v>
      </c>
      <c r="R129" s="1129"/>
      <c r="S129" s="216" t="s">
        <v>412</v>
      </c>
    </row>
    <row r="130" spans="2:19" ht="39" customHeight="1">
      <c r="B130" s="1140"/>
      <c r="C130" s="1140"/>
      <c r="D130" s="262"/>
      <c r="E130" s="1133"/>
      <c r="F130" s="1134"/>
      <c r="G130" s="219"/>
      <c r="H130" s="263"/>
      <c r="I130" s="1144"/>
      <c r="J130" s="1145"/>
      <c r="K130" s="222"/>
      <c r="L130" s="263"/>
      <c r="M130" s="1144"/>
      <c r="N130" s="1145"/>
      <c r="O130" s="222"/>
      <c r="P130" s="263"/>
      <c r="Q130" s="1144"/>
      <c r="R130" s="1145"/>
      <c r="S130" s="222"/>
    </row>
    <row r="134" ht="14.25" hidden="1"/>
    <row r="135" ht="14.25" hidden="1"/>
    <row r="136" ht="14.25" hidden="1">
      <c r="D136" s="197" t="s">
        <v>413</v>
      </c>
    </row>
    <row r="137" spans="4:9" ht="14.25" hidden="1">
      <c r="D137" s="197" t="s">
        <v>414</v>
      </c>
      <c r="E137" s="197" t="s">
        <v>415</v>
      </c>
      <c r="F137" s="197" t="s">
        <v>416</v>
      </c>
      <c r="H137" s="197" t="s">
        <v>417</v>
      </c>
      <c r="I137" s="197" t="s">
        <v>418</v>
      </c>
    </row>
    <row r="138" spans="4:9" ht="14.25" hidden="1">
      <c r="D138" s="197" t="s">
        <v>419</v>
      </c>
      <c r="E138" s="197" t="s">
        <v>420</v>
      </c>
      <c r="F138" s="197" t="s">
        <v>421</v>
      </c>
      <c r="H138" s="197" t="s">
        <v>422</v>
      </c>
      <c r="I138" s="197" t="s">
        <v>423</v>
      </c>
    </row>
    <row r="139" spans="4:9" ht="14.25" hidden="1">
      <c r="D139" s="197" t="s">
        <v>424</v>
      </c>
      <c r="E139" s="197" t="s">
        <v>425</v>
      </c>
      <c r="F139" s="197" t="s">
        <v>426</v>
      </c>
      <c r="H139" s="197" t="s">
        <v>427</v>
      </c>
      <c r="I139" s="197" t="s">
        <v>428</v>
      </c>
    </row>
    <row r="140" spans="4:11" ht="14.25" hidden="1">
      <c r="D140" s="197" t="s">
        <v>429</v>
      </c>
      <c r="F140" s="197" t="s">
        <v>430</v>
      </c>
      <c r="G140" s="197" t="s">
        <v>431</v>
      </c>
      <c r="H140" s="197" t="s">
        <v>432</v>
      </c>
      <c r="I140" s="197" t="s">
        <v>433</v>
      </c>
      <c r="K140" s="197" t="s">
        <v>434</v>
      </c>
    </row>
    <row r="141" spans="4:12" ht="14.25" hidden="1">
      <c r="D141" s="197" t="s">
        <v>435</v>
      </c>
      <c r="F141" s="197" t="s">
        <v>436</v>
      </c>
      <c r="G141" s="197" t="s">
        <v>437</v>
      </c>
      <c r="H141" s="197" t="s">
        <v>438</v>
      </c>
      <c r="I141" s="197" t="s">
        <v>439</v>
      </c>
      <c r="K141" s="197" t="s">
        <v>440</v>
      </c>
      <c r="L141" s="197" t="s">
        <v>441</v>
      </c>
    </row>
    <row r="142" spans="4:12" ht="14.25" hidden="1">
      <c r="D142" s="197" t="s">
        <v>442</v>
      </c>
      <c r="E142" s="265" t="s">
        <v>443</v>
      </c>
      <c r="G142" s="197" t="s">
        <v>444</v>
      </c>
      <c r="H142" s="197" t="s">
        <v>445</v>
      </c>
      <c r="K142" s="197" t="s">
        <v>446</v>
      </c>
      <c r="L142" s="197" t="s">
        <v>447</v>
      </c>
    </row>
    <row r="143" spans="4:12" ht="14.25" hidden="1">
      <c r="D143" s="197" t="s">
        <v>448</v>
      </c>
      <c r="E143" s="266" t="s">
        <v>449</v>
      </c>
      <c r="K143" s="197" t="s">
        <v>450</v>
      </c>
      <c r="L143" s="197" t="s">
        <v>451</v>
      </c>
    </row>
    <row r="144" spans="5:12" ht="14.25" hidden="1">
      <c r="E144" s="267" t="s">
        <v>452</v>
      </c>
      <c r="H144" s="197" t="s">
        <v>453</v>
      </c>
      <c r="K144" s="197" t="s">
        <v>454</v>
      </c>
      <c r="L144" s="197" t="s">
        <v>455</v>
      </c>
    </row>
    <row r="145" spans="8:12" ht="14.25" hidden="1">
      <c r="H145" s="197" t="s">
        <v>456</v>
      </c>
      <c r="K145" s="197" t="s">
        <v>457</v>
      </c>
      <c r="L145" s="197" t="s">
        <v>458</v>
      </c>
    </row>
    <row r="146" spans="8:12" ht="14.25" hidden="1">
      <c r="H146" s="197" t="s">
        <v>459</v>
      </c>
      <c r="K146" s="197" t="s">
        <v>460</v>
      </c>
      <c r="L146" s="197" t="s">
        <v>461</v>
      </c>
    </row>
    <row r="147" spans="2:12" ht="14.25" hidden="1">
      <c r="B147" s="197" t="s">
        <v>462</v>
      </c>
      <c r="C147" s="197" t="s">
        <v>463</v>
      </c>
      <c r="D147" s="197" t="s">
        <v>462</v>
      </c>
      <c r="G147" s="197" t="s">
        <v>464</v>
      </c>
      <c r="H147" s="197" t="s">
        <v>465</v>
      </c>
      <c r="J147" s="197" t="s">
        <v>276</v>
      </c>
      <c r="K147" s="197" t="s">
        <v>466</v>
      </c>
      <c r="L147" s="197" t="s">
        <v>467</v>
      </c>
    </row>
    <row r="148" spans="2:11" ht="14.25" hidden="1">
      <c r="B148" s="197">
        <v>1</v>
      </c>
      <c r="C148" s="197" t="s">
        <v>468</v>
      </c>
      <c r="D148" s="197" t="s">
        <v>469</v>
      </c>
      <c r="E148" s="197" t="s">
        <v>358</v>
      </c>
      <c r="F148" s="197" t="s">
        <v>11</v>
      </c>
      <c r="G148" s="197" t="s">
        <v>470</v>
      </c>
      <c r="H148" s="197" t="s">
        <v>471</v>
      </c>
      <c r="J148" s="197" t="s">
        <v>446</v>
      </c>
      <c r="K148" s="197" t="s">
        <v>472</v>
      </c>
    </row>
    <row r="149" spans="2:11" ht="14.25" hidden="1">
      <c r="B149" s="197">
        <v>2</v>
      </c>
      <c r="C149" s="197" t="s">
        <v>473</v>
      </c>
      <c r="D149" s="197" t="s">
        <v>474</v>
      </c>
      <c r="E149" s="197" t="s">
        <v>341</v>
      </c>
      <c r="F149" s="197" t="s">
        <v>18</v>
      </c>
      <c r="G149" s="197" t="s">
        <v>475</v>
      </c>
      <c r="J149" s="197" t="s">
        <v>476</v>
      </c>
      <c r="K149" s="197" t="s">
        <v>477</v>
      </c>
    </row>
    <row r="150" spans="2:11" ht="14.25" hidden="1">
      <c r="B150" s="197">
        <v>3</v>
      </c>
      <c r="C150" s="197" t="s">
        <v>478</v>
      </c>
      <c r="D150" s="197" t="s">
        <v>479</v>
      </c>
      <c r="E150" s="197" t="s">
        <v>319</v>
      </c>
      <c r="G150" s="197" t="s">
        <v>480</v>
      </c>
      <c r="J150" s="197" t="s">
        <v>481</v>
      </c>
      <c r="K150" s="197" t="s">
        <v>482</v>
      </c>
    </row>
    <row r="151" spans="2:11" ht="14.25" hidden="1">
      <c r="B151" s="197">
        <v>4</v>
      </c>
      <c r="C151" s="197" t="s">
        <v>471</v>
      </c>
      <c r="H151" s="197" t="s">
        <v>483</v>
      </c>
      <c r="I151" s="197" t="s">
        <v>484</v>
      </c>
      <c r="J151" s="197" t="s">
        <v>485</v>
      </c>
      <c r="K151" s="197" t="s">
        <v>486</v>
      </c>
    </row>
    <row r="152" spans="4:11" ht="14.25" hidden="1">
      <c r="D152" s="197" t="s">
        <v>480</v>
      </c>
      <c r="H152" s="197" t="s">
        <v>487</v>
      </c>
      <c r="I152" s="197" t="s">
        <v>488</v>
      </c>
      <c r="J152" s="197" t="s">
        <v>489</v>
      </c>
      <c r="K152" s="197" t="s">
        <v>490</v>
      </c>
    </row>
    <row r="153" spans="4:11" ht="14.25" hidden="1">
      <c r="D153" s="197" t="s">
        <v>491</v>
      </c>
      <c r="H153" s="197" t="s">
        <v>492</v>
      </c>
      <c r="I153" s="197" t="s">
        <v>493</v>
      </c>
      <c r="J153" s="197" t="s">
        <v>494</v>
      </c>
      <c r="K153" s="197" t="s">
        <v>495</v>
      </c>
    </row>
    <row r="154" spans="4:11" ht="14.25" hidden="1">
      <c r="D154" s="197" t="s">
        <v>496</v>
      </c>
      <c r="H154" s="197" t="s">
        <v>497</v>
      </c>
      <c r="J154" s="197" t="s">
        <v>498</v>
      </c>
      <c r="K154" s="197" t="s">
        <v>499</v>
      </c>
    </row>
    <row r="155" spans="8:10" ht="14.25" hidden="1">
      <c r="H155" s="197" t="s">
        <v>500</v>
      </c>
      <c r="J155" s="197" t="s">
        <v>501</v>
      </c>
    </row>
    <row r="156" spans="4:11" ht="57.75" hidden="1">
      <c r="D156" s="268" t="s">
        <v>502</v>
      </c>
      <c r="E156" s="197" t="s">
        <v>503</v>
      </c>
      <c r="F156" s="197" t="s">
        <v>504</v>
      </c>
      <c r="G156" s="197" t="s">
        <v>505</v>
      </c>
      <c r="H156" s="197" t="s">
        <v>506</v>
      </c>
      <c r="I156" s="197" t="s">
        <v>507</v>
      </c>
      <c r="J156" s="197" t="s">
        <v>508</v>
      </c>
      <c r="K156" s="197" t="s">
        <v>509</v>
      </c>
    </row>
    <row r="157" spans="2:11" ht="72" hidden="1">
      <c r="B157" s="197" t="s">
        <v>612</v>
      </c>
      <c r="C157" s="197" t="s">
        <v>611</v>
      </c>
      <c r="D157" s="268" t="s">
        <v>510</v>
      </c>
      <c r="E157" s="197" t="s">
        <v>511</v>
      </c>
      <c r="F157" s="197" t="s">
        <v>512</v>
      </c>
      <c r="G157" s="197" t="s">
        <v>513</v>
      </c>
      <c r="H157" s="197" t="s">
        <v>514</v>
      </c>
      <c r="I157" s="197" t="s">
        <v>515</v>
      </c>
      <c r="J157" s="197" t="s">
        <v>516</v>
      </c>
      <c r="K157" s="197" t="s">
        <v>517</v>
      </c>
    </row>
    <row r="158" spans="2:11" ht="43.5" hidden="1">
      <c r="B158" s="197" t="s">
        <v>613</v>
      </c>
      <c r="C158" s="197" t="s">
        <v>610</v>
      </c>
      <c r="D158" s="268" t="s">
        <v>518</v>
      </c>
      <c r="E158" s="197" t="s">
        <v>519</v>
      </c>
      <c r="F158" s="197" t="s">
        <v>520</v>
      </c>
      <c r="G158" s="197" t="s">
        <v>521</v>
      </c>
      <c r="H158" s="197" t="s">
        <v>522</v>
      </c>
      <c r="I158" s="197" t="s">
        <v>523</v>
      </c>
      <c r="J158" s="197" t="s">
        <v>524</v>
      </c>
      <c r="K158" s="197" t="s">
        <v>525</v>
      </c>
    </row>
    <row r="159" spans="2:11" ht="14.25" hidden="1">
      <c r="B159" s="197" t="s">
        <v>614</v>
      </c>
      <c r="C159" s="197" t="s">
        <v>609</v>
      </c>
      <c r="F159" s="197" t="s">
        <v>526</v>
      </c>
      <c r="G159" s="197" t="s">
        <v>527</v>
      </c>
      <c r="H159" s="197" t="s">
        <v>528</v>
      </c>
      <c r="I159" s="197" t="s">
        <v>529</v>
      </c>
      <c r="J159" s="197" t="s">
        <v>530</v>
      </c>
      <c r="K159" s="197" t="s">
        <v>531</v>
      </c>
    </row>
    <row r="160" spans="2:11" ht="14.25" hidden="1">
      <c r="B160" s="197" t="s">
        <v>615</v>
      </c>
      <c r="G160" s="197" t="s">
        <v>532</v>
      </c>
      <c r="H160" s="197" t="s">
        <v>533</v>
      </c>
      <c r="I160" s="197" t="s">
        <v>534</v>
      </c>
      <c r="J160" s="197" t="s">
        <v>535</v>
      </c>
      <c r="K160" s="197" t="s">
        <v>536</v>
      </c>
    </row>
    <row r="161" spans="3:10" ht="14.25" hidden="1">
      <c r="C161" s="197" t="s">
        <v>537</v>
      </c>
      <c r="J161" s="197" t="s">
        <v>538</v>
      </c>
    </row>
    <row r="162" spans="3:10" ht="14.25" hidden="1">
      <c r="C162" s="197" t="s">
        <v>539</v>
      </c>
      <c r="I162" s="197" t="s">
        <v>540</v>
      </c>
      <c r="J162" s="197" t="s">
        <v>541</v>
      </c>
    </row>
    <row r="163" spans="2:10" ht="14.25" hidden="1">
      <c r="B163" s="277" t="s">
        <v>616</v>
      </c>
      <c r="C163" s="197" t="s">
        <v>542</v>
      </c>
      <c r="I163" s="197" t="s">
        <v>543</v>
      </c>
      <c r="J163" s="197" t="s">
        <v>544</v>
      </c>
    </row>
    <row r="164" spans="2:10" ht="14.25" hidden="1">
      <c r="B164" s="277" t="s">
        <v>29</v>
      </c>
      <c r="C164" s="197" t="s">
        <v>545</v>
      </c>
      <c r="D164" s="197" t="s">
        <v>546</v>
      </c>
      <c r="E164" s="197" t="s">
        <v>547</v>
      </c>
      <c r="I164" s="197" t="s">
        <v>548</v>
      </c>
      <c r="J164" s="197" t="s">
        <v>276</v>
      </c>
    </row>
    <row r="165" spans="2:9" ht="14.25" hidden="1">
      <c r="B165" s="277" t="s">
        <v>16</v>
      </c>
      <c r="D165" s="197" t="s">
        <v>549</v>
      </c>
      <c r="E165" s="197" t="s">
        <v>550</v>
      </c>
      <c r="H165" s="197" t="s">
        <v>422</v>
      </c>
      <c r="I165" s="197" t="s">
        <v>551</v>
      </c>
    </row>
    <row r="166" spans="2:10" ht="14.25" hidden="1">
      <c r="B166" s="277" t="s">
        <v>34</v>
      </c>
      <c r="D166" s="197" t="s">
        <v>552</v>
      </c>
      <c r="E166" s="197" t="s">
        <v>553</v>
      </c>
      <c r="H166" s="197" t="s">
        <v>432</v>
      </c>
      <c r="I166" s="197" t="s">
        <v>554</v>
      </c>
      <c r="J166" s="197" t="s">
        <v>555</v>
      </c>
    </row>
    <row r="167" spans="2:10" ht="14.25" hidden="1">
      <c r="B167" s="277" t="s">
        <v>617</v>
      </c>
      <c r="C167" s="197" t="s">
        <v>556</v>
      </c>
      <c r="D167" s="197" t="s">
        <v>557</v>
      </c>
      <c r="H167" s="197" t="s">
        <v>438</v>
      </c>
      <c r="I167" s="197" t="s">
        <v>558</v>
      </c>
      <c r="J167" s="197" t="s">
        <v>559</v>
      </c>
    </row>
    <row r="168" spans="2:9" ht="14.25" hidden="1">
      <c r="B168" s="277" t="s">
        <v>618</v>
      </c>
      <c r="C168" s="197" t="s">
        <v>560</v>
      </c>
      <c r="H168" s="197" t="s">
        <v>445</v>
      </c>
      <c r="I168" s="197" t="s">
        <v>561</v>
      </c>
    </row>
    <row r="169" spans="2:9" ht="14.25" hidden="1">
      <c r="B169" s="277" t="s">
        <v>619</v>
      </c>
      <c r="C169" s="197" t="s">
        <v>562</v>
      </c>
      <c r="E169" s="197" t="s">
        <v>563</v>
      </c>
      <c r="H169" s="197" t="s">
        <v>564</v>
      </c>
      <c r="I169" s="197" t="s">
        <v>565</v>
      </c>
    </row>
    <row r="170" spans="2:9" ht="14.25" hidden="1">
      <c r="B170" s="277" t="s">
        <v>620</v>
      </c>
      <c r="C170" s="197" t="s">
        <v>566</v>
      </c>
      <c r="E170" s="197" t="s">
        <v>567</v>
      </c>
      <c r="H170" s="197" t="s">
        <v>568</v>
      </c>
      <c r="I170" s="197" t="s">
        <v>569</v>
      </c>
    </row>
    <row r="171" spans="2:9" ht="14.25" hidden="1">
      <c r="B171" s="277" t="s">
        <v>621</v>
      </c>
      <c r="C171" s="197" t="s">
        <v>570</v>
      </c>
      <c r="E171" s="197" t="s">
        <v>571</v>
      </c>
      <c r="H171" s="197" t="s">
        <v>572</v>
      </c>
      <c r="I171" s="197" t="s">
        <v>573</v>
      </c>
    </row>
    <row r="172" spans="2:9" ht="14.25" hidden="1">
      <c r="B172" s="277" t="s">
        <v>622</v>
      </c>
      <c r="C172" s="197" t="s">
        <v>574</v>
      </c>
      <c r="E172" s="197" t="s">
        <v>575</v>
      </c>
      <c r="H172" s="197" t="s">
        <v>576</v>
      </c>
      <c r="I172" s="197" t="s">
        <v>577</v>
      </c>
    </row>
    <row r="173" spans="2:9" ht="14.25" hidden="1">
      <c r="B173" s="277" t="s">
        <v>623</v>
      </c>
      <c r="C173" s="197" t="s">
        <v>578</v>
      </c>
      <c r="E173" s="197" t="s">
        <v>579</v>
      </c>
      <c r="H173" s="197" t="s">
        <v>580</v>
      </c>
      <c r="I173" s="197" t="s">
        <v>581</v>
      </c>
    </row>
    <row r="174" spans="2:9" ht="14.25" hidden="1">
      <c r="B174" s="277" t="s">
        <v>624</v>
      </c>
      <c r="C174" s="197" t="s">
        <v>276</v>
      </c>
      <c r="E174" s="197" t="s">
        <v>582</v>
      </c>
      <c r="H174" s="197" t="s">
        <v>583</v>
      </c>
      <c r="I174" s="197" t="s">
        <v>584</v>
      </c>
    </row>
    <row r="175" spans="2:9" ht="14.25" hidden="1">
      <c r="B175" s="277" t="s">
        <v>625</v>
      </c>
      <c r="E175" s="197" t="s">
        <v>585</v>
      </c>
      <c r="H175" s="197" t="s">
        <v>586</v>
      </c>
      <c r="I175" s="197" t="s">
        <v>587</v>
      </c>
    </row>
    <row r="176" spans="2:9" ht="14.25" hidden="1">
      <c r="B176" s="277" t="s">
        <v>626</v>
      </c>
      <c r="E176" s="197" t="s">
        <v>588</v>
      </c>
      <c r="H176" s="197" t="s">
        <v>589</v>
      </c>
      <c r="I176" s="197" t="s">
        <v>590</v>
      </c>
    </row>
    <row r="177" spans="2:9" ht="14.25" hidden="1">
      <c r="B177" s="277" t="s">
        <v>627</v>
      </c>
      <c r="E177" s="197" t="s">
        <v>591</v>
      </c>
      <c r="H177" s="197" t="s">
        <v>592</v>
      </c>
      <c r="I177" s="197" t="s">
        <v>593</v>
      </c>
    </row>
    <row r="178" spans="2:9" ht="14.25" hidden="1">
      <c r="B178" s="277" t="s">
        <v>628</v>
      </c>
      <c r="H178" s="197" t="s">
        <v>594</v>
      </c>
      <c r="I178" s="197" t="s">
        <v>595</v>
      </c>
    </row>
    <row r="179" spans="2:8" ht="14.25" hidden="1">
      <c r="B179" s="277" t="s">
        <v>629</v>
      </c>
      <c r="H179" s="197" t="s">
        <v>596</v>
      </c>
    </row>
    <row r="180" spans="2:8" ht="14.25" hidden="1">
      <c r="B180" s="277" t="s">
        <v>630</v>
      </c>
      <c r="H180" s="197" t="s">
        <v>597</v>
      </c>
    </row>
    <row r="181" spans="2:8" ht="14.25" hidden="1">
      <c r="B181" s="277" t="s">
        <v>631</v>
      </c>
      <c r="H181" s="197" t="s">
        <v>598</v>
      </c>
    </row>
    <row r="182" spans="2:8" ht="14.25" hidden="1">
      <c r="B182" s="277" t="s">
        <v>632</v>
      </c>
      <c r="H182" s="197" t="s">
        <v>599</v>
      </c>
    </row>
    <row r="183" spans="2:8" ht="14.25" hidden="1">
      <c r="B183" s="277" t="s">
        <v>633</v>
      </c>
      <c r="D183" t="s">
        <v>600</v>
      </c>
      <c r="H183" s="197" t="s">
        <v>601</v>
      </c>
    </row>
    <row r="184" spans="2:8" ht="14.25" hidden="1">
      <c r="B184" s="277" t="s">
        <v>634</v>
      </c>
      <c r="D184" t="s">
        <v>602</v>
      </c>
      <c r="H184" s="197" t="s">
        <v>603</v>
      </c>
    </row>
    <row r="185" spans="2:8" ht="14.25" hidden="1">
      <c r="B185" s="277" t="s">
        <v>635</v>
      </c>
      <c r="D185" t="s">
        <v>604</v>
      </c>
      <c r="H185" s="197" t="s">
        <v>605</v>
      </c>
    </row>
    <row r="186" spans="2:8" ht="14.25" hidden="1">
      <c r="B186" s="277" t="s">
        <v>636</v>
      </c>
      <c r="D186" t="s">
        <v>602</v>
      </c>
      <c r="H186" s="197" t="s">
        <v>606</v>
      </c>
    </row>
    <row r="187" spans="2:4" ht="14.25" hidden="1">
      <c r="B187" s="277" t="s">
        <v>637</v>
      </c>
      <c r="D187" t="s">
        <v>607</v>
      </c>
    </row>
    <row r="188" spans="2:4" ht="14.25" hidden="1">
      <c r="B188" s="277" t="s">
        <v>638</v>
      </c>
      <c r="D188" t="s">
        <v>602</v>
      </c>
    </row>
    <row r="189" ht="14.25" hidden="1">
      <c r="B189" s="277" t="s">
        <v>639</v>
      </c>
    </row>
    <row r="190" ht="14.25" hidden="1">
      <c r="B190" s="277" t="s">
        <v>640</v>
      </c>
    </row>
    <row r="191" ht="14.25" hidden="1">
      <c r="B191" s="277" t="s">
        <v>641</v>
      </c>
    </row>
    <row r="192" ht="14.25" hidden="1">
      <c r="B192" s="277" t="s">
        <v>642</v>
      </c>
    </row>
    <row r="193" ht="14.25" hidden="1">
      <c r="B193" s="277" t="s">
        <v>643</v>
      </c>
    </row>
    <row r="194" ht="14.25" hidden="1">
      <c r="B194" s="277" t="s">
        <v>644</v>
      </c>
    </row>
    <row r="195" ht="14.25" hidden="1">
      <c r="B195" s="277" t="s">
        <v>645</v>
      </c>
    </row>
    <row r="196" ht="14.25" hidden="1">
      <c r="B196" s="277" t="s">
        <v>646</v>
      </c>
    </row>
    <row r="197" ht="14.25" hidden="1">
      <c r="B197" s="277" t="s">
        <v>647</v>
      </c>
    </row>
    <row r="198" ht="14.25" hidden="1">
      <c r="B198" s="277" t="s">
        <v>51</v>
      </c>
    </row>
    <row r="199" ht="14.25" hidden="1">
      <c r="B199" s="277" t="s">
        <v>57</v>
      </c>
    </row>
    <row r="200" ht="14.25" hidden="1">
      <c r="B200" s="277" t="s">
        <v>59</v>
      </c>
    </row>
    <row r="201" ht="14.25" hidden="1">
      <c r="B201" s="277" t="s">
        <v>61</v>
      </c>
    </row>
    <row r="202" ht="14.25" hidden="1">
      <c r="B202" s="277" t="s">
        <v>23</v>
      </c>
    </row>
    <row r="203" ht="14.25" hidden="1">
      <c r="B203" s="277" t="s">
        <v>63</v>
      </c>
    </row>
    <row r="204" ht="14.25" hidden="1">
      <c r="B204" s="277" t="s">
        <v>65</v>
      </c>
    </row>
    <row r="205" ht="14.25" hidden="1">
      <c r="B205" s="277" t="s">
        <v>68</v>
      </c>
    </row>
    <row r="206" ht="14.25" hidden="1">
      <c r="B206" s="277" t="s">
        <v>69</v>
      </c>
    </row>
    <row r="207" ht="14.25" hidden="1">
      <c r="B207" s="277" t="s">
        <v>70</v>
      </c>
    </row>
    <row r="208" ht="14.25" hidden="1">
      <c r="B208" s="277" t="s">
        <v>71</v>
      </c>
    </row>
    <row r="209" ht="14.25" hidden="1">
      <c r="B209" s="277" t="s">
        <v>648</v>
      </c>
    </row>
    <row r="210" ht="14.25" hidden="1">
      <c r="B210" s="277" t="s">
        <v>649</v>
      </c>
    </row>
    <row r="211" ht="14.25" hidden="1">
      <c r="B211" s="277" t="s">
        <v>75</v>
      </c>
    </row>
    <row r="212" ht="14.25" hidden="1">
      <c r="B212" s="277" t="s">
        <v>77</v>
      </c>
    </row>
    <row r="213" ht="14.25" hidden="1">
      <c r="B213" s="277" t="s">
        <v>80</v>
      </c>
    </row>
    <row r="214" ht="14.25" hidden="1">
      <c r="B214" s="277" t="s">
        <v>650</v>
      </c>
    </row>
    <row r="215" ht="14.25" hidden="1">
      <c r="B215" s="277" t="s">
        <v>651</v>
      </c>
    </row>
    <row r="216" ht="14.25" hidden="1">
      <c r="B216" s="277" t="s">
        <v>652</v>
      </c>
    </row>
    <row r="217" ht="14.25" hidden="1">
      <c r="B217" s="277" t="s">
        <v>78</v>
      </c>
    </row>
    <row r="218" ht="14.25" hidden="1">
      <c r="B218" s="277" t="s">
        <v>79</v>
      </c>
    </row>
    <row r="219" ht="14.25" hidden="1">
      <c r="B219" s="277" t="s">
        <v>82</v>
      </c>
    </row>
    <row r="220" ht="14.25" hidden="1">
      <c r="B220" s="277" t="s">
        <v>84</v>
      </c>
    </row>
    <row r="221" ht="14.25" hidden="1">
      <c r="B221" s="277" t="s">
        <v>653</v>
      </c>
    </row>
    <row r="222" ht="14.25" hidden="1">
      <c r="B222" s="277" t="s">
        <v>83</v>
      </c>
    </row>
    <row r="223" ht="14.25" hidden="1">
      <c r="B223" s="277" t="s">
        <v>85</v>
      </c>
    </row>
    <row r="224" ht="14.25" hidden="1">
      <c r="B224" s="277" t="s">
        <v>87</v>
      </c>
    </row>
    <row r="225" ht="14.25" hidden="1">
      <c r="B225" s="277" t="s">
        <v>86</v>
      </c>
    </row>
    <row r="226" ht="14.25" hidden="1">
      <c r="B226" s="277" t="s">
        <v>654</v>
      </c>
    </row>
    <row r="227" ht="14.25" hidden="1">
      <c r="B227" s="277" t="s">
        <v>88</v>
      </c>
    </row>
    <row r="228" ht="14.25" hidden="1">
      <c r="B228" s="277" t="s">
        <v>89</v>
      </c>
    </row>
    <row r="229" ht="14.25" hidden="1">
      <c r="B229" s="277" t="s">
        <v>90</v>
      </c>
    </row>
    <row r="230" ht="14.25" hidden="1">
      <c r="B230" s="277" t="s">
        <v>91</v>
      </c>
    </row>
    <row r="231" ht="14.25" hidden="1">
      <c r="B231" s="277" t="s">
        <v>655</v>
      </c>
    </row>
    <row r="232" ht="14.25" hidden="1">
      <c r="B232" s="277" t="s">
        <v>656</v>
      </c>
    </row>
    <row r="233" ht="14.25" hidden="1">
      <c r="B233" s="277" t="s">
        <v>92</v>
      </c>
    </row>
    <row r="234" ht="14.25" hidden="1">
      <c r="B234" s="277" t="s">
        <v>138</v>
      </c>
    </row>
    <row r="235" ht="14.25" hidden="1">
      <c r="B235" s="277" t="s">
        <v>657</v>
      </c>
    </row>
    <row r="236" ht="28.5" hidden="1">
      <c r="B236" s="277" t="s">
        <v>658</v>
      </c>
    </row>
    <row r="237" ht="14.25" hidden="1">
      <c r="B237" s="277" t="s">
        <v>94</v>
      </c>
    </row>
    <row r="238" ht="14.25" hidden="1">
      <c r="B238" s="277" t="s">
        <v>96</v>
      </c>
    </row>
    <row r="239" ht="14.25" hidden="1">
      <c r="B239" s="277" t="s">
        <v>659</v>
      </c>
    </row>
    <row r="240" ht="14.25" hidden="1">
      <c r="B240" s="277" t="s">
        <v>139</v>
      </c>
    </row>
    <row r="241" ht="14.25" hidden="1">
      <c r="B241" s="277" t="s">
        <v>156</v>
      </c>
    </row>
    <row r="242" ht="14.25" hidden="1">
      <c r="B242" s="277" t="s">
        <v>95</v>
      </c>
    </row>
    <row r="243" ht="14.25" hidden="1">
      <c r="B243" s="277" t="s">
        <v>97</v>
      </c>
    </row>
    <row r="244" ht="14.25" hidden="1">
      <c r="B244" s="277" t="s">
        <v>93</v>
      </c>
    </row>
    <row r="245" ht="14.25" hidden="1">
      <c r="B245" s="277" t="s">
        <v>110</v>
      </c>
    </row>
    <row r="246" ht="14.25" hidden="1">
      <c r="B246" s="277" t="s">
        <v>660</v>
      </c>
    </row>
    <row r="247" ht="14.25" hidden="1">
      <c r="B247" s="277" t="s">
        <v>98</v>
      </c>
    </row>
    <row r="248" ht="14.25" hidden="1">
      <c r="B248" s="277" t="s">
        <v>101</v>
      </c>
    </row>
    <row r="249" ht="14.25" hidden="1">
      <c r="B249" s="277" t="s">
        <v>107</v>
      </c>
    </row>
    <row r="250" ht="14.25" hidden="1">
      <c r="B250" s="277" t="s">
        <v>104</v>
      </c>
    </row>
    <row r="251" ht="28.5" hidden="1">
      <c r="B251" s="277" t="s">
        <v>661</v>
      </c>
    </row>
    <row r="252" ht="14.25" hidden="1">
      <c r="B252" s="277" t="s">
        <v>102</v>
      </c>
    </row>
    <row r="253" ht="14.25" hidden="1">
      <c r="B253" s="277" t="s">
        <v>103</v>
      </c>
    </row>
    <row r="254" ht="14.25" hidden="1">
      <c r="B254" s="277" t="s">
        <v>112</v>
      </c>
    </row>
    <row r="255" ht="14.25" hidden="1">
      <c r="B255" s="277" t="s">
        <v>109</v>
      </c>
    </row>
    <row r="256" ht="14.25" hidden="1">
      <c r="B256" s="277" t="s">
        <v>108</v>
      </c>
    </row>
    <row r="257" ht="14.25" hidden="1">
      <c r="B257" s="277" t="s">
        <v>111</v>
      </c>
    </row>
    <row r="258" ht="14.25" hidden="1">
      <c r="B258" s="277" t="s">
        <v>105</v>
      </c>
    </row>
    <row r="259" ht="14.25" hidden="1">
      <c r="B259" s="277" t="s">
        <v>106</v>
      </c>
    </row>
    <row r="260" ht="14.25" hidden="1">
      <c r="B260" s="277" t="s">
        <v>99</v>
      </c>
    </row>
    <row r="261" ht="14.25" hidden="1">
      <c r="B261" s="277" t="s">
        <v>100</v>
      </c>
    </row>
    <row r="262" ht="14.25" hidden="1">
      <c r="B262" s="277" t="s">
        <v>113</v>
      </c>
    </row>
    <row r="263" ht="14.25" hidden="1">
      <c r="B263" s="277" t="s">
        <v>119</v>
      </c>
    </row>
    <row r="264" ht="14.25" hidden="1">
      <c r="B264" s="277" t="s">
        <v>120</v>
      </c>
    </row>
    <row r="265" ht="14.25" hidden="1">
      <c r="B265" s="277" t="s">
        <v>118</v>
      </c>
    </row>
    <row r="266" ht="14.25" hidden="1">
      <c r="B266" s="277" t="s">
        <v>662</v>
      </c>
    </row>
    <row r="267" ht="14.25" hidden="1">
      <c r="B267" s="277" t="s">
        <v>115</v>
      </c>
    </row>
    <row r="268" ht="14.25" hidden="1">
      <c r="B268" s="277" t="s">
        <v>114</v>
      </c>
    </row>
    <row r="269" ht="14.25" hidden="1">
      <c r="B269" s="277" t="s">
        <v>122</v>
      </c>
    </row>
    <row r="270" ht="14.25" hidden="1">
      <c r="B270" s="277" t="s">
        <v>123</v>
      </c>
    </row>
    <row r="271" ht="14.25" hidden="1">
      <c r="B271" s="277" t="s">
        <v>125</v>
      </c>
    </row>
    <row r="272" ht="14.25" hidden="1">
      <c r="B272" s="277" t="s">
        <v>128</v>
      </c>
    </row>
    <row r="273" ht="14.25" hidden="1">
      <c r="B273" s="277" t="s">
        <v>129</v>
      </c>
    </row>
    <row r="274" ht="14.25" hidden="1">
      <c r="B274" s="277" t="s">
        <v>124</v>
      </c>
    </row>
    <row r="275" ht="14.25" hidden="1">
      <c r="B275" s="277" t="s">
        <v>126</v>
      </c>
    </row>
    <row r="276" ht="14.25" hidden="1">
      <c r="B276" s="277" t="s">
        <v>130</v>
      </c>
    </row>
    <row r="277" ht="14.25" hidden="1">
      <c r="B277" s="277" t="s">
        <v>663</v>
      </c>
    </row>
    <row r="278" ht="14.25" hidden="1">
      <c r="B278" s="277" t="s">
        <v>127</v>
      </c>
    </row>
    <row r="279" ht="14.25" hidden="1">
      <c r="B279" s="277" t="s">
        <v>135</v>
      </c>
    </row>
    <row r="280" ht="14.25" hidden="1">
      <c r="B280" s="277" t="s">
        <v>136</v>
      </c>
    </row>
    <row r="281" ht="14.25" hidden="1">
      <c r="B281" s="277" t="s">
        <v>137</v>
      </c>
    </row>
    <row r="282" ht="14.25" hidden="1">
      <c r="B282" s="277" t="s">
        <v>144</v>
      </c>
    </row>
    <row r="283" ht="14.25" hidden="1">
      <c r="B283" s="277" t="s">
        <v>157</v>
      </c>
    </row>
    <row r="284" ht="14.25" hidden="1">
      <c r="B284" s="277" t="s">
        <v>145</v>
      </c>
    </row>
    <row r="285" ht="14.25" hidden="1">
      <c r="B285" s="277" t="s">
        <v>152</v>
      </c>
    </row>
    <row r="286" ht="14.25" hidden="1">
      <c r="B286" s="277" t="s">
        <v>148</v>
      </c>
    </row>
    <row r="287" ht="14.25" hidden="1">
      <c r="B287" s="277" t="s">
        <v>66</v>
      </c>
    </row>
    <row r="288" ht="14.25" hidden="1">
      <c r="B288" s="277" t="s">
        <v>142</v>
      </c>
    </row>
    <row r="289" ht="14.25" hidden="1">
      <c r="B289" s="277" t="s">
        <v>146</v>
      </c>
    </row>
    <row r="290" ht="14.25" hidden="1">
      <c r="B290" s="277" t="s">
        <v>143</v>
      </c>
    </row>
    <row r="291" ht="14.25" hidden="1">
      <c r="B291" s="277" t="s">
        <v>158</v>
      </c>
    </row>
    <row r="292" ht="14.25" hidden="1">
      <c r="B292" s="277" t="s">
        <v>664</v>
      </c>
    </row>
    <row r="293" ht="14.25" hidden="1">
      <c r="B293" s="277" t="s">
        <v>151</v>
      </c>
    </row>
    <row r="294" ht="14.25" hidden="1">
      <c r="B294" s="277" t="s">
        <v>159</v>
      </c>
    </row>
    <row r="295" ht="14.25" hidden="1">
      <c r="B295" s="277" t="s">
        <v>147</v>
      </c>
    </row>
    <row r="296" ht="14.25" hidden="1">
      <c r="B296" s="277" t="s">
        <v>162</v>
      </c>
    </row>
    <row r="297" ht="14.25" hidden="1">
      <c r="B297" s="277" t="s">
        <v>665</v>
      </c>
    </row>
    <row r="298" ht="14.25" hidden="1">
      <c r="B298" s="277" t="s">
        <v>167</v>
      </c>
    </row>
    <row r="299" ht="14.25" hidden="1">
      <c r="B299" s="277" t="s">
        <v>164</v>
      </c>
    </row>
    <row r="300" ht="14.25" hidden="1">
      <c r="B300" s="277" t="s">
        <v>163</v>
      </c>
    </row>
    <row r="301" ht="14.25" hidden="1">
      <c r="B301" s="277" t="s">
        <v>172</v>
      </c>
    </row>
    <row r="302" ht="14.25" hidden="1">
      <c r="B302" s="277" t="s">
        <v>168</v>
      </c>
    </row>
    <row r="303" ht="14.25" hidden="1">
      <c r="B303" s="277" t="s">
        <v>169</v>
      </c>
    </row>
    <row r="304" ht="14.25" hidden="1">
      <c r="B304" s="277" t="s">
        <v>170</v>
      </c>
    </row>
    <row r="305" ht="14.25" hidden="1">
      <c r="B305" s="277" t="s">
        <v>171</v>
      </c>
    </row>
    <row r="306" ht="14.25" hidden="1">
      <c r="B306" s="277" t="s">
        <v>173</v>
      </c>
    </row>
    <row r="307" ht="14.25" hidden="1">
      <c r="B307" s="277" t="s">
        <v>666</v>
      </c>
    </row>
    <row r="308" ht="14.25" hidden="1">
      <c r="B308" s="277" t="s">
        <v>174</v>
      </c>
    </row>
    <row r="309" ht="14.25" hidden="1">
      <c r="B309" s="277" t="s">
        <v>175</v>
      </c>
    </row>
    <row r="310" ht="14.25" hidden="1">
      <c r="B310" s="277" t="s">
        <v>180</v>
      </c>
    </row>
    <row r="311" ht="14.25" hidden="1">
      <c r="B311" s="277" t="s">
        <v>181</v>
      </c>
    </row>
    <row r="312" ht="28.5" hidden="1">
      <c r="B312" s="277" t="s">
        <v>140</v>
      </c>
    </row>
    <row r="313" ht="14.25" hidden="1">
      <c r="B313" s="277" t="s">
        <v>667</v>
      </c>
    </row>
    <row r="314" ht="14.25" hidden="1">
      <c r="B314" s="277" t="s">
        <v>668</v>
      </c>
    </row>
    <row r="315" ht="14.25" hidden="1">
      <c r="B315" s="277" t="s">
        <v>182</v>
      </c>
    </row>
    <row r="316" ht="14.25" hidden="1">
      <c r="B316" s="277" t="s">
        <v>141</v>
      </c>
    </row>
    <row r="317" ht="14.25" hidden="1">
      <c r="B317" s="277" t="s">
        <v>669</v>
      </c>
    </row>
    <row r="318" ht="14.25" hidden="1">
      <c r="B318" s="277" t="s">
        <v>154</v>
      </c>
    </row>
    <row r="319" ht="14.25" hidden="1">
      <c r="B319" s="277" t="s">
        <v>186</v>
      </c>
    </row>
    <row r="320" ht="14.25" hidden="1">
      <c r="B320" s="277" t="s">
        <v>187</v>
      </c>
    </row>
    <row r="321" ht="14.25" hidden="1">
      <c r="B321" s="277" t="s">
        <v>166</v>
      </c>
    </row>
    <row r="322" ht="14.25" hidden="1"/>
  </sheetData>
  <sheetProtection/>
  <mergeCells count="352">
    <mergeCell ref="N95:N96"/>
    <mergeCell ref="O95:O96"/>
    <mergeCell ref="P95:P96"/>
    <mergeCell ref="Q95:Q96"/>
    <mergeCell ref="R95:R96"/>
    <mergeCell ref="S95:S96"/>
    <mergeCell ref="P101:S101"/>
    <mergeCell ref="Q98:Q99"/>
    <mergeCell ref="R98:R99"/>
    <mergeCell ref="R103:S103"/>
    <mergeCell ref="S98:S99"/>
    <mergeCell ref="L98:L99"/>
    <mergeCell ref="N102:O102"/>
    <mergeCell ref="R102:S102"/>
    <mergeCell ref="N98:N99"/>
    <mergeCell ref="M95:M96"/>
    <mergeCell ref="O92:O93"/>
    <mergeCell ref="E122:F122"/>
    <mergeCell ref="E121:F121"/>
    <mergeCell ref="E119:F119"/>
    <mergeCell ref="E120:F120"/>
    <mergeCell ref="E118:F118"/>
    <mergeCell ref="I117:J117"/>
    <mergeCell ref="I115:J115"/>
    <mergeCell ref="I116:J116"/>
    <mergeCell ref="P125:S125"/>
    <mergeCell ref="D126:G126"/>
    <mergeCell ref="H126:K126"/>
    <mergeCell ref="L126:O126"/>
    <mergeCell ref="P126:S126"/>
    <mergeCell ref="C127:C128"/>
    <mergeCell ref="C125:C126"/>
    <mergeCell ref="D125:G125"/>
    <mergeCell ref="Q130:R130"/>
    <mergeCell ref="C129:C130"/>
    <mergeCell ref="E129:F129"/>
    <mergeCell ref="I129:J129"/>
    <mergeCell ref="M129:N129"/>
    <mergeCell ref="Q129:R129"/>
    <mergeCell ref="E130:F130"/>
    <mergeCell ref="I130:J130"/>
    <mergeCell ref="M130:N130"/>
    <mergeCell ref="H98:H99"/>
    <mergeCell ref="I98:I99"/>
    <mergeCell ref="P124:S124"/>
    <mergeCell ref="M120:N120"/>
    <mergeCell ref="M119:N119"/>
    <mergeCell ref="M121:N121"/>
    <mergeCell ref="M122:N122"/>
    <mergeCell ref="M115:N115"/>
    <mergeCell ref="I122:J122"/>
    <mergeCell ref="R116:S116"/>
    <mergeCell ref="B127:B130"/>
    <mergeCell ref="B125:B126"/>
    <mergeCell ref="H125:K125"/>
    <mergeCell ref="L125:O125"/>
    <mergeCell ref="B112:B122"/>
    <mergeCell ref="M118:N118"/>
    <mergeCell ref="L124:O124"/>
    <mergeCell ref="D124:G124"/>
    <mergeCell ref="H124:K124"/>
    <mergeCell ref="M116:N116"/>
    <mergeCell ref="C2:G2"/>
    <mergeCell ref="B6:G6"/>
    <mergeCell ref="B7:G7"/>
    <mergeCell ref="B8:G8"/>
    <mergeCell ref="C3:G3"/>
    <mergeCell ref="C112:C114"/>
    <mergeCell ref="D85:G85"/>
    <mergeCell ref="G89:G90"/>
    <mergeCell ref="D95:D96"/>
    <mergeCell ref="E95:E96"/>
    <mergeCell ref="C115:C122"/>
    <mergeCell ref="R118:S118"/>
    <mergeCell ref="R119:S119"/>
    <mergeCell ref="R120:S120"/>
    <mergeCell ref="R121:S121"/>
    <mergeCell ref="R122:S122"/>
    <mergeCell ref="I118:J118"/>
    <mergeCell ref="I119:J119"/>
    <mergeCell ref="I120:J120"/>
    <mergeCell ref="I121:J121"/>
    <mergeCell ref="F98:F99"/>
    <mergeCell ref="G98:G99"/>
    <mergeCell ref="B88:B99"/>
    <mergeCell ref="C88:C99"/>
    <mergeCell ref="D89:D90"/>
    <mergeCell ref="J98:J99"/>
    <mergeCell ref="H92:H93"/>
    <mergeCell ref="F95:F96"/>
    <mergeCell ref="D92:D93"/>
    <mergeCell ref="E92:E93"/>
    <mergeCell ref="B102:B111"/>
    <mergeCell ref="I92:I93"/>
    <mergeCell ref="J92:J93"/>
    <mergeCell ref="R117:S117"/>
    <mergeCell ref="M117:N117"/>
    <mergeCell ref="E115:F115"/>
    <mergeCell ref="E116:F116"/>
    <mergeCell ref="E117:F117"/>
    <mergeCell ref="J103:K103"/>
    <mergeCell ref="N103:O103"/>
    <mergeCell ref="R115:S115"/>
    <mergeCell ref="K98:K99"/>
    <mergeCell ref="C104:C111"/>
    <mergeCell ref="D101:G101"/>
    <mergeCell ref="H101:K101"/>
    <mergeCell ref="L101:O101"/>
    <mergeCell ref="D98:D99"/>
    <mergeCell ref="E98:E99"/>
    <mergeCell ref="C102:C103"/>
    <mergeCell ref="F102:G102"/>
    <mergeCell ref="J102:K102"/>
    <mergeCell ref="M98:M99"/>
    <mergeCell ref="O98:O99"/>
    <mergeCell ref="P98:P99"/>
    <mergeCell ref="F103:G103"/>
    <mergeCell ref="H89:H90"/>
    <mergeCell ref="I89:I90"/>
    <mergeCell ref="J89:J90"/>
    <mergeCell ref="K89:K90"/>
    <mergeCell ref="L89:L90"/>
    <mergeCell ref="S92:S93"/>
    <mergeCell ref="M92:M93"/>
    <mergeCell ref="N92:N93"/>
    <mergeCell ref="R92:R93"/>
    <mergeCell ref="Q92:Q93"/>
    <mergeCell ref="S89:S90"/>
    <mergeCell ref="M89:M90"/>
    <mergeCell ref="N89:N90"/>
    <mergeCell ref="O89:O90"/>
    <mergeCell ref="P89:P90"/>
    <mergeCell ref="Q89:Q90"/>
    <mergeCell ref="R89:R90"/>
    <mergeCell ref="P92:P93"/>
    <mergeCell ref="G95:G96"/>
    <mergeCell ref="H95:H96"/>
    <mergeCell ref="I95:I96"/>
    <mergeCell ref="J95:J96"/>
    <mergeCell ref="K95:K96"/>
    <mergeCell ref="L95:L96"/>
    <mergeCell ref="G92:G93"/>
    <mergeCell ref="K92:K93"/>
    <mergeCell ref="L92:L93"/>
    <mergeCell ref="Q82:R82"/>
    <mergeCell ref="E83:F83"/>
    <mergeCell ref="I83:J83"/>
    <mergeCell ref="M83:N83"/>
    <mergeCell ref="Q83:R83"/>
    <mergeCell ref="P85:S85"/>
    <mergeCell ref="E89:E90"/>
    <mergeCell ref="F89:F90"/>
    <mergeCell ref="F92:F93"/>
    <mergeCell ref="Q81:R81"/>
    <mergeCell ref="I78:J78"/>
    <mergeCell ref="M78:N78"/>
    <mergeCell ref="Q78:R78"/>
    <mergeCell ref="E79:F79"/>
    <mergeCell ref="I79:J79"/>
    <mergeCell ref="M79:N79"/>
    <mergeCell ref="H85:K85"/>
    <mergeCell ref="L85:O85"/>
    <mergeCell ref="Q77:R77"/>
    <mergeCell ref="E78:F78"/>
    <mergeCell ref="E80:F80"/>
    <mergeCell ref="E82:F82"/>
    <mergeCell ref="I82:J82"/>
    <mergeCell ref="I80:J80"/>
    <mergeCell ref="M80:N80"/>
    <mergeCell ref="Q80:R80"/>
    <mergeCell ref="Q79:R79"/>
    <mergeCell ref="E81:F81"/>
    <mergeCell ref="B77:B83"/>
    <mergeCell ref="C77:C83"/>
    <mergeCell ref="E77:F77"/>
    <mergeCell ref="I77:J77"/>
    <mergeCell ref="M77:N77"/>
    <mergeCell ref="I81:J81"/>
    <mergeCell ref="M81:N81"/>
    <mergeCell ref="M82:N82"/>
    <mergeCell ref="J76:K76"/>
    <mergeCell ref="N76:O76"/>
    <mergeCell ref="R76:S76"/>
    <mergeCell ref="B86:B87"/>
    <mergeCell ref="C86:C87"/>
    <mergeCell ref="D86:E86"/>
    <mergeCell ref="H86:I86"/>
    <mergeCell ref="L86:M86"/>
    <mergeCell ref="P86:Q86"/>
    <mergeCell ref="D87:E87"/>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2:G72"/>
    <mergeCell ref="F74:G74"/>
    <mergeCell ref="F76:G76"/>
    <mergeCell ref="L63:M63"/>
    <mergeCell ref="N63:O63"/>
    <mergeCell ref="J70:K70"/>
    <mergeCell ref="N70:O70"/>
    <mergeCell ref="N65:O65"/>
    <mergeCell ref="J68:K68"/>
    <mergeCell ref="J69:K69"/>
    <mergeCell ref="R70:S70"/>
    <mergeCell ref="F71:G71"/>
    <mergeCell ref="J71:K71"/>
    <mergeCell ref="N71:O71"/>
    <mergeCell ref="R71:S71"/>
    <mergeCell ref="R68:S68"/>
    <mergeCell ref="F70:G70"/>
    <mergeCell ref="N68:O68"/>
    <mergeCell ref="N69:O69"/>
    <mergeCell ref="R69:S69"/>
    <mergeCell ref="B62:B63"/>
    <mergeCell ref="C62:C63"/>
    <mergeCell ref="D63:E63"/>
    <mergeCell ref="F63:G63"/>
    <mergeCell ref="H63:I63"/>
    <mergeCell ref="J63:K63"/>
    <mergeCell ref="D62:E62"/>
    <mergeCell ref="J62:K62"/>
    <mergeCell ref="P63:Q63"/>
    <mergeCell ref="R63:S63"/>
    <mergeCell ref="B64:B65"/>
    <mergeCell ref="C64:C65"/>
    <mergeCell ref="F64:G64"/>
    <mergeCell ref="J64:K64"/>
    <mergeCell ref="N64:O64"/>
    <mergeCell ref="R64:S64"/>
    <mergeCell ref="F65:G65"/>
    <mergeCell ref="J65:K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F62:G62"/>
    <mergeCell ref="H62:I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P40:P41"/>
    <mergeCell ref="Q40:Q41"/>
    <mergeCell ref="D43:D44"/>
    <mergeCell ref="E43:E44"/>
    <mergeCell ref="H43:H44"/>
    <mergeCell ref="I43:I44"/>
    <mergeCell ref="L43:L44"/>
    <mergeCell ref="M43:M44"/>
    <mergeCell ref="P43:P44"/>
    <mergeCell ref="Q43:Q44"/>
    <mergeCell ref="D52:G52"/>
    <mergeCell ref="H52:K52"/>
    <mergeCell ref="L52:O52"/>
    <mergeCell ref="P52:S52"/>
    <mergeCell ref="D49:D50"/>
    <mergeCell ref="E49:E50"/>
    <mergeCell ref="H49:H50"/>
    <mergeCell ref="I49:I50"/>
    <mergeCell ref="L49:L50"/>
    <mergeCell ref="M49:M50"/>
    <mergeCell ref="E40:E41"/>
    <mergeCell ref="L46:L47"/>
    <mergeCell ref="M46:M47"/>
    <mergeCell ref="H40:H41"/>
    <mergeCell ref="I40:I41"/>
    <mergeCell ref="D46:D47"/>
    <mergeCell ref="E46:E47"/>
    <mergeCell ref="I46:I47"/>
    <mergeCell ref="B26:B28"/>
    <mergeCell ref="C26:C28"/>
    <mergeCell ref="D26:E26"/>
    <mergeCell ref="H26:I26"/>
    <mergeCell ref="L26:M26"/>
    <mergeCell ref="L40:L41"/>
    <mergeCell ref="M40:M41"/>
    <mergeCell ref="B39:B50"/>
    <mergeCell ref="C39:C50"/>
    <mergeCell ref="D40:D41"/>
    <mergeCell ref="P49:P50"/>
    <mergeCell ref="Q49:Q50"/>
    <mergeCell ref="R27:R28"/>
    <mergeCell ref="S27:S28"/>
    <mergeCell ref="B29:B38"/>
    <mergeCell ref="C29:C38"/>
    <mergeCell ref="K27:K28"/>
    <mergeCell ref="N27:N28"/>
    <mergeCell ref="O27:O28"/>
    <mergeCell ref="F27:F28"/>
    <mergeCell ref="D25:G25"/>
    <mergeCell ref="H25:K25"/>
    <mergeCell ref="L25:O25"/>
    <mergeCell ref="P25:S25"/>
    <mergeCell ref="P26:Q26"/>
    <mergeCell ref="P46:P47"/>
    <mergeCell ref="Q46:Q47"/>
    <mergeCell ref="G27:G28"/>
    <mergeCell ref="J27:J28"/>
    <mergeCell ref="H46:H47"/>
    <mergeCell ref="B10:C10"/>
    <mergeCell ref="D19:G19"/>
    <mergeCell ref="H19:K19"/>
    <mergeCell ref="L19:O19"/>
    <mergeCell ref="P19:S19"/>
    <mergeCell ref="B20:B23"/>
    <mergeCell ref="C20:C23"/>
  </mergeCells>
  <conditionalFormatting sqref="E137">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8">
      <formula1>$H$165:$H$186</formula1>
    </dataValidation>
    <dataValidation type="list" allowBlank="1" showInputMessage="1" showErrorMessage="1" prompt="Select type of assets" sqref="E114 I114 M114 Q114">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8 H128 L128 P128">
      <formula1>0</formula1>
      <formula2>999999999999</formula2>
    </dataValidation>
    <dataValidation type="decimal" allowBlank="1" showInputMessage="1" showErrorMessage="1" prompt="Enter income level of households" error="Please enter a number" sqref="O122 G122 K122 G116 G118 G120 K116 K118 K120 O116 O118 O120">
      <formula1>0</formula1>
      <formula2>9999999999999</formula2>
    </dataValidation>
    <dataValidation type="whole" allowBlank="1" showInputMessage="1" showErrorMessage="1" prompt="Enter number of households" sqref="L122 D122 H122 D116 D118 D120 H116 H118 H120 L116 L118 L120 P116 P118 P120 P122">
      <formula1>0</formula1>
      <formula2>999999999999</formula2>
    </dataValidation>
    <dataValidation type="whole" allowBlank="1" showInputMessage="1" showErrorMessage="1" prompt="Enter number of assets" sqref="D114 P114 L114 H114">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6:F116 E122:F122 E120:F120 E118:F118 I116 M116 R116 I118 I120 I122 M118 M120 M122 R118 R120 R122">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8 K128 O128">
      <formula1>policy</formula1>
    </dataValidation>
    <dataValidation type="list" allowBlank="1" showInputMessage="1" showErrorMessage="1" prompt="Select income source" sqref="Q116 Q120 Q122 Q118">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8 J128 N128 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8 N54 J54 I128 N59 J59 D71:D76 G78:G83 H71:H76 K78:K83 L71:L76 O78:O83 P71:P76 S78:S83 E128 R59 F114 J114 N114 R114 R54 Q128">
      <formula1>$J$147:$J$155</formula1>
    </dataValidation>
    <dataValidation type="list" allowBlank="1" showInputMessage="1" showErrorMessage="1" sqref="I127 O112:O113 K77 I77 G77 K127 M127 Q77 S77 E127 O127 F112:F113 G127 S112:S113 O77 M77 K112:K113 S127 Q127">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$K$156:$K$160</formula1>
    </dataValidation>
    <dataValidation type="list" allowBlank="1" showInputMessage="1" showErrorMessage="1" prompt="Select improvement level" error="Please select improvement level from the drop-down list" sqref="F103:G103 J103:K103 N103:O103 R103:S103">
      <formula1>$H$151:$H$155</formula1>
    </dataValidation>
    <dataValidation type="list" allowBlank="1" showInputMessage="1" showErrorMessage="1" prompt="Select adaptation strategy" sqref="G114 K114 O114 S114">
      <formula1>$I$162:$I$178</formula1>
    </dataValidation>
    <dataValidation type="list" allowBlank="1" showInputMessage="1" showErrorMessage="1" prompt="Select integration level" sqref="D126:S126">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10;"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3">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5" thickBot="1">
      <c r="B1" s="46" t="s">
        <v>230</v>
      </c>
    </row>
    <row r="2" ht="273" thickBot="1">
      <c r="B2" s="47" t="s">
        <v>231</v>
      </c>
    </row>
    <row r="3" ht="15" thickBot="1">
      <c r="B3" s="46" t="s">
        <v>232</v>
      </c>
    </row>
    <row r="4" ht="247.5" thickBot="1">
      <c r="B4" s="48" t="s">
        <v>233</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2018-10-02T20:27:59Z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8</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ProjectStatus">
    <vt:lpwstr>Project Approved</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edfa6b03-c144-4c18-8471-09dbee134889,3;edfa6b03-c144-4c18-8471-09dbee134889,3;edfa6b03-c144-4c18-8471-09dbee134889,3;edfa6b03-c144-4c18-8471-09dbee134889,3;edfa6b03-c144-4c18-8471-09dbee134889,3;edfa6b03-c144-4c18-8471-09dbee134889,3;edfa6b03-c144-4c18-84</vt:lpwstr>
  </property>
  <property fmtid="{D5CDD505-2E9C-101B-9397-08002B2CF9AE}" pid="14" name="PublicDoc">
    <vt:lpwstr>Yes</vt:lpwstr>
  </property>
  <property fmtid="{D5CDD505-2E9C-101B-9397-08002B2CF9AE}" pid="15" name="DocumentType_WBDocs">
    <vt:lpwstr>Project Status Report</vt:lpwstr>
  </property>
</Properties>
</file>