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3.xml" ContentType="application/vnd.openxmlformats-officedocument.drawing+xml"/>
  <Override PartName="/xl/worksheets/sheet1.xml" ContentType="application/vnd.openxmlformats-officedocument.spreadsheetml.worksheet+xml"/>
  <Override PartName="/xl/drawings/drawing4.xml" ContentType="application/vnd.openxmlformats-officedocument.drawing+xml"/>
  <Override PartName="/xl/drawings/drawing5.xml" ContentType="application/vnd.openxmlformats-officedocument.drawing+xml"/>
  <Override PartName="/xl/worksheets/sheet2.xml" ContentType="application/vnd.openxmlformats-officedocument.spreadsheetml.worksheet+xml"/>
  <Override PartName="/xl/ink/ink1.xml" ContentType="application/inkml+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externalLinks/externalLink3.xml" ContentType="application/vnd.openxmlformats-officedocument.spreadsheetml.externalLink+xml"/>
  <Override PartName="/xl/ctrlProps/ctrlProp74.xml" ContentType="application/vnd.ms-excel.controlproperties+xml"/>
  <Override PartName="/xl/ctrlProps/ctrlProp75.xml" ContentType="application/vnd.ms-excel.controlproperties+xml"/>
  <Override PartName="/xl/ctrlProps/ctrlProp1.xml" ContentType="application/vnd.ms-excel.controlproperties+xml"/>
  <Override PartName="/xl/comments1.xml" ContentType="application/vnd.openxmlformats-officedocument.spreadsheetml.comments+xml"/>
  <Override PartName="/xl/ctrlProps/ctrlProp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ctrlProps/ctrlProp43.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328"/>
  <workbookPr autoCompressPictures="0" defaultThemeVersion="124226"/>
  <mc:AlternateContent xmlns:mc="http://schemas.openxmlformats.org/markup-compatibility/2006">
    <mc:Choice Requires="x15">
      <x15ac:absPath xmlns:x15ac="http://schemas.microsoft.com/office/spreadsheetml/2010/11/ac" url="P:\Adaptation Fund\Projects and Programs\Project reports\Peru\CAF\PPR1\03102020 cleared\"/>
    </mc:Choice>
  </mc:AlternateContent>
  <xr:revisionPtr revIDLastSave="0" documentId="8_{EBEDD121-0BF2-468C-AF40-D2AD3AC7866F}" xr6:coauthVersionLast="41" xr6:coauthVersionMax="41" xr10:uidLastSave="{00000000-0000-0000-0000-000000000000}"/>
  <bookViews>
    <workbookView xWindow="-110" yWindow="-110" windowWidth="19420" windowHeight="10420" xr2:uid="{00000000-000D-0000-FFFF-FFFF00000000}"/>
  </bookViews>
  <sheets>
    <sheet name="Overview" sheetId="1" r:id="rId1"/>
    <sheet name="Financial Data" sheetId="15" r:id="rId2"/>
    <sheet name="Risk Assesment" sheetId="4" r:id="rId3"/>
    <sheet name="ESP Compliance" sheetId="12" r:id="rId4"/>
    <sheet name="GP Compliance" sheetId="13" r:id="rId5"/>
    <sheet name="ESP and GP Guidance notes" sheetId="14" r:id="rId6"/>
    <sheet name="Rating" sheetId="5" r:id="rId7"/>
    <sheet name="Project Indicators" sheetId="8" r:id="rId8"/>
    <sheet name="Lessons Learned" sheetId="9" r:id="rId9"/>
    <sheet name="Results Tracker" sheetId="11" r:id="rId10"/>
  </sheets>
  <externalReferences>
    <externalReference r:id="rId11"/>
    <externalReference r:id="rId12"/>
    <externalReference r:id="rId13"/>
  </externalReferences>
  <definedNames>
    <definedName name="_xlnm._FilterDatabase" localSheetId="6" hidden="1">Rating!$C$7:$K$8</definedName>
    <definedName name="iincome" localSheetId="3">#REF!</definedName>
    <definedName name="iincome" localSheetId="1">#REF!</definedName>
    <definedName name="iincome">#REF!</definedName>
    <definedName name="income" localSheetId="3">#REF!</definedName>
    <definedName name="income" localSheetId="1">#REF!</definedName>
    <definedName name="income" localSheetId="9">#REF!</definedName>
    <definedName name="income">#REF!</definedName>
    <definedName name="incomelevel">'Results Tracker'!$E$141:$E$143</definedName>
    <definedName name="info">'Results Tracker'!$E$160:$E$162</definedName>
    <definedName name="Month">[1]Dropdowns!$G$2:$G$13</definedName>
    <definedName name="overalleffect">'Results Tracker'!$D$160:$D$162</definedName>
    <definedName name="physicalassets">'Results Tracker'!$J$160:$J$168</definedName>
    <definedName name="quality">'Results Tracker'!$B$151:$B$155</definedName>
    <definedName name="question">'Results Tracker'!$F$151:$F$153</definedName>
    <definedName name="responses">'Results Tracker'!$C$151:$C$155</definedName>
    <definedName name="state">'Results Tracker'!$I$155:$I$157</definedName>
    <definedName name="type1" localSheetId="1">'[2]Results Tracker'!$G$146:$G$149</definedName>
    <definedName name="type1">'Results Tracker'!$G$151:$G$154</definedName>
    <definedName name="Year">[1]Dropdowns!$H$2:$H$36</definedName>
    <definedName name="yesno">'Results Tracker'!$E$147:$E$148</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K21" i="11" l="1"/>
  <c r="G21" i="11"/>
  <c r="F59" i="15"/>
  <c r="F55" i="15"/>
  <c r="F53" i="15"/>
  <c r="F52" i="15"/>
  <c r="F51" i="15"/>
  <c r="F49" i="15"/>
  <c r="F48" i="15"/>
  <c r="F47" i="15"/>
  <c r="F38" i="15"/>
  <c r="F37" i="15"/>
  <c r="F36" i="15"/>
  <c r="F35" i="15"/>
  <c r="F32" i="15"/>
  <c r="F31" i="15"/>
  <c r="E28" i="15"/>
  <c r="E27" i="15"/>
  <c r="F25" i="15"/>
  <c r="F18" i="15"/>
  <c r="F50" i="15" l="1"/>
  <c r="F54" i="15"/>
  <c r="F46" i="15"/>
  <c r="F62" i="15" s="1"/>
  <c r="F17" i="15"/>
  <c r="F30" i="15"/>
  <c r="F29" i="15" s="1"/>
  <c r="F33" i="15" s="1"/>
  <c r="F34" i="15"/>
  <c r="AL42" i="15"/>
  <c r="AD42" i="15"/>
  <c r="F39" i="15" l="1"/>
  <c r="F41" i="15" s="1"/>
  <c r="F42" i="15" s="1"/>
  <c r="V42" i="15"/>
  <c r="N42" i="1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TORRES, MARIA CAROLINA</author>
  </authors>
  <commentList>
    <comment ref="H65" authorId="0" shapeId="0" xr:uid="{00000000-0006-0000-0A00-000001000000}">
      <text>
        <r>
          <rPr>
            <b/>
            <sz val="9"/>
            <color indexed="81"/>
            <rFont val="Tahoma"/>
            <family val="2"/>
          </rPr>
          <t>TORRES, MARIA CAROLINA:</t>
        </r>
        <r>
          <rPr>
            <sz val="9"/>
            <color indexed="81"/>
            <rFont val="Tahoma"/>
            <family val="2"/>
          </rPr>
          <t xml:space="preserve">
7.16% of 68,000= 48,688</t>
        </r>
      </text>
    </comment>
  </commentList>
</comments>
</file>

<file path=xl/sharedStrings.xml><?xml version="1.0" encoding="utf-8"?>
<sst xmlns="http://schemas.openxmlformats.org/spreadsheetml/2006/main" count="2097" uniqueCount="1156">
  <si>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</si>
  <si>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</si>
  <si>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</si>
  <si>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</si>
  <si>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</si>
  <si>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</si>
  <si>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</si>
  <si>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</si>
  <si>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</si>
  <si>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</si>
  <si>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</si>
  <si>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</si>
  <si>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</si>
  <si>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</si>
  <si>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</si>
  <si>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</si>
  <si>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</si>
  <si>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</si>
  <si>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</si>
  <si>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</si>
  <si>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</si>
  <si>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</si>
  <si>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</si>
  <si>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</si>
  <si>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</si>
  <si>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</si>
  <si>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</si>
  <si>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</si>
  <si>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</si>
  <si>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</si>
  <si>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</si>
  <si>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</si>
  <si>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</si>
  <si>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</si>
  <si>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</si>
  <si>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</si>
  <si>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</si>
  <si>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</si>
  <si>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</si>
  <si>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</si>
  <si>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</si>
  <si>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</si>
  <si>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</si>
  <si>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</si>
  <si>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</si>
  <si>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</si>
  <si>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</si>
  <si>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</si>
  <si>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</si>
  <si>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Cyprus</t>
  </si>
  <si>
    <t>Czech Republic</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</si>
  <si>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</si>
  <si>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</si>
  <si>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</si>
  <si>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</si>
  <si>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</si>
  <si>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</si>
  <si>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</si>
  <si>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</si>
  <si>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</si>
  <si>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</si>
  <si>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</si>
  <si>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</si>
  <si>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</si>
  <si>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</si>
  <si>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</si>
  <si>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</si>
  <si>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</si>
  <si>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</si>
  <si>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</si>
  <si>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</si>
  <si>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</si>
  <si>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</si>
  <si>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</si>
  <si>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</si>
  <si>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</si>
  <si>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</si>
  <si>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</si>
  <si>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</si>
  <si>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</si>
  <si>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</si>
  <si>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</si>
  <si>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</si>
  <si>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</si>
  <si>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</si>
  <si>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</si>
  <si>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</si>
  <si>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</si>
  <si>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</si>
  <si>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</si>
  <si>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</si>
  <si>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</si>
  <si>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</si>
  <si>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</si>
  <si>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</si>
  <si>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</si>
  <si>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</si>
  <si>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</si>
  <si>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</si>
  <si>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</si>
  <si>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</si>
  <si>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</si>
  <si>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</si>
  <si>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</si>
  <si>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</si>
  <si>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</si>
  <si>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</si>
  <si>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</si>
  <si>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</si>
  <si>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</si>
  <si>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</si>
  <si>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</si>
  <si>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</si>
  <si>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</si>
  <si>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</si>
  <si>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</si>
  <si>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</si>
  <si>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</si>
  <si>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</si>
  <si>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</si>
  <si>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</si>
  <si>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</si>
  <si>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</si>
  <si>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</si>
  <si>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</si>
  <si>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</si>
  <si>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</si>
  <si>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</si>
  <si>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</si>
  <si>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</si>
  <si>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</si>
  <si>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</si>
  <si>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</si>
  <si>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</si>
  <si>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</si>
  <si>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</si>
  <si>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</si>
  <si>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</si>
  <si>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</si>
  <si>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</si>
  <si>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</si>
  <si>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</si>
  <si>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</si>
  <si>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</si>
  <si>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</si>
  <si>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</si>
  <si>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</si>
  <si>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</si>
  <si>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</si>
  <si>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</si>
  <si>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</si>
  <si>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</si>
  <si>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</si>
  <si>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</si>
  <si>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</si>
  <si>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</si>
  <si>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</si>
  <si>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</si>
  <si>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</si>
  <si>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</si>
  <si>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</si>
  <si>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</si>
  <si>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</si>
  <si>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</si>
  <si>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</si>
  <si>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</si>
  <si>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</si>
  <si>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</si>
  <si>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</si>
  <si>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</si>
  <si>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</si>
  <si>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</si>
  <si>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</si>
  <si>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</si>
  <si>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</si>
  <si>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</si>
  <si>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</si>
  <si>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</si>
  <si>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</si>
  <si>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</si>
  <si>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</si>
  <si>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</si>
  <si>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</si>
  <si>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</si>
  <si>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</si>
  <si>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</si>
  <si>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</si>
  <si>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</si>
  <si>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</si>
  <si>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</si>
  <si>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</si>
  <si>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</si>
  <si>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</si>
  <si>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</si>
  <si>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</si>
  <si>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</si>
  <si>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</si>
  <si>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</si>
  <si>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</si>
  <si>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</si>
  <si>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</si>
  <si>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</si>
  <si>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</si>
  <si>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</si>
  <si>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</si>
  <si>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</si>
  <si>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</si>
  <si>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</si>
  <si>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</si>
  <si>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</si>
  <si>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</si>
  <si>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</si>
  <si>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</si>
  <si>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</si>
  <si>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</si>
  <si>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</si>
  <si>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</si>
  <si>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</si>
  <si>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</si>
  <si>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</si>
  <si>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</si>
  <si>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</si>
  <si>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</si>
  <si>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</si>
  <si>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</si>
  <si>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</si>
  <si>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</si>
  <si>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</si>
  <si>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</si>
  <si>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</si>
  <si>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</si>
  <si>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</si>
  <si>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Baseline</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</si>
  <si>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</si>
  <si>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</si>
  <si>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</si>
  <si>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</si>
  <si>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</si>
  <si>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</si>
  <si>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</si>
  <si>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RATING ON IMPLEMENTATION PROGRESS </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</si>
  <si>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</si>
  <si>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</si>
  <si>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</si>
  <si>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</si>
  <si>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</si>
  <si>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</si>
  <si>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</si>
  <si>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</si>
  <si>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</si>
  <si>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</si>
  <si>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</si>
  <si>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</si>
  <si>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</si>
  <si>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</si>
  <si>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</si>
  <si>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</si>
  <si>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</si>
  <si>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</si>
  <si>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</si>
  <si>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</si>
  <si>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</si>
  <si>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IE-AFB Agreement Signature Date:</t>
  </si>
  <si>
    <t>Implementing Entity</t>
  </si>
  <si>
    <t>Please Provide the Name and Contact information of person(s) reponsible for completeling the Rating section</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</si>
  <si>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</si>
  <si>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</si>
  <si>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</si>
  <si>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</si>
  <si>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</si>
  <si>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</si>
  <si>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</si>
  <si>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</si>
  <si>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</si>
  <si>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</si>
  <si>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</si>
  <si>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</si>
  <si>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</si>
  <si>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</si>
  <si>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</si>
  <si>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</si>
  <si>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</si>
  <si>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</si>
  <si>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</si>
  <si>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</si>
  <si>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</si>
  <si>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</si>
  <si>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</si>
  <si>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</si>
  <si>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</si>
  <si>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</si>
  <si>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</si>
  <si>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</si>
  <si>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</si>
  <si>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</si>
  <si>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</si>
  <si>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</si>
  <si>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</si>
  <si>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</si>
  <si>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</si>
  <si>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</si>
  <si>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</si>
  <si>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</si>
  <si>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</si>
  <si>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</si>
  <si>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</si>
  <si>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</si>
  <si>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</si>
  <si>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</si>
  <si>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</si>
  <si>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</si>
  <si>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</si>
  <si>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</si>
  <si>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</si>
  <si>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</si>
  <si>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</si>
  <si>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</si>
  <si>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</si>
  <si>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</si>
  <si>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</si>
  <si>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</si>
  <si>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</si>
  <si>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</si>
  <si>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</si>
  <si>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</si>
  <si>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</si>
  <si>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</si>
  <si>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</si>
  <si>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</si>
  <si>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</si>
  <si>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</si>
  <si>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</si>
  <si>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</si>
  <si>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</si>
  <si>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</si>
  <si>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</si>
  <si>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</si>
  <si>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</si>
  <si>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</si>
  <si>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</si>
  <si>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</si>
  <si>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</si>
  <si>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</si>
  <si>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</si>
  <si>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</si>
  <si>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</si>
  <si>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</si>
  <si>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</si>
  <si>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</si>
  <si>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</si>
  <si>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</si>
  <si>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</si>
  <si>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</si>
  <si>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</si>
  <si>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</si>
  <si>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</si>
  <si>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</si>
  <si>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</si>
  <si>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</si>
  <si>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</si>
  <si>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</si>
  <si>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</si>
  <si>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</si>
  <si>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</si>
  <si>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</si>
  <si>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</si>
  <si>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</si>
  <si>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</si>
  <si>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</si>
  <si>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</si>
  <si>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</si>
  <si>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</si>
  <si>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</si>
  <si>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</si>
  <si>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</si>
  <si>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</si>
  <si>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</si>
  <si>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</si>
  <si>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</si>
  <si>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</si>
  <si>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</si>
  <si>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</si>
  <si>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</si>
  <si>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</si>
  <si>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</si>
  <si>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</si>
  <si>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</si>
  <si>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</si>
  <si>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</si>
  <si>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</si>
  <si>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</si>
  <si>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</si>
  <si>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</si>
  <si>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</si>
  <si>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</si>
  <si>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</si>
  <si>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</si>
  <si>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</si>
  <si>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</si>
  <si>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</si>
  <si>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</si>
  <si>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</si>
  <si>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</si>
  <si>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</si>
  <si>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</si>
  <si>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</si>
  <si>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</si>
  <si>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</si>
  <si>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</si>
  <si>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</si>
  <si>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</si>
  <si>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</si>
  <si>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</si>
  <si>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</si>
  <si>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</si>
  <si>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</si>
  <si>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</si>
  <si>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</si>
  <si>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</si>
  <si>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</si>
  <si>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</si>
  <si>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</si>
  <si>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</si>
  <si>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</si>
  <si>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</si>
  <si>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</si>
  <si>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</si>
  <si>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</si>
  <si>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</si>
  <si>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</si>
  <si>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</si>
  <si>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</si>
  <si>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</si>
  <si>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</si>
  <si>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</si>
  <si>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</si>
  <si>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</si>
  <si>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</si>
  <si>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</si>
  <si>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</si>
  <si>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</si>
  <si>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</si>
  <si>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</si>
  <si>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</si>
  <si>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</si>
  <si>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</si>
  <si>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</si>
  <si>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</si>
  <si>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</si>
  <si>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</si>
  <si>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</si>
  <si>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</si>
  <si>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</si>
  <si>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</si>
  <si>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</si>
  <si>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</si>
  <si>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</si>
  <si>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</si>
  <si>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</si>
  <si>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</si>
  <si>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</si>
  <si>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</si>
  <si>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</si>
  <si>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</si>
  <si>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</si>
  <si>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</si>
  <si>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</si>
  <si>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</si>
  <si>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</si>
  <si>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</si>
  <si>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</si>
  <si>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</si>
  <si>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</si>
  <si>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</si>
  <si>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</si>
  <si>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</si>
  <si>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</si>
  <si>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</si>
  <si>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</si>
  <si>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</si>
  <si>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</si>
  <si>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</si>
  <si>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</si>
  <si>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</si>
  <si>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</si>
  <si>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</si>
  <si>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</si>
  <si>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</si>
  <si>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</si>
  <si>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</si>
  <si>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</si>
  <si>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</si>
  <si>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</si>
  <si>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</si>
  <si>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</si>
  <si>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</si>
  <si>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</si>
  <si>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</si>
  <si>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</si>
  <si>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</si>
  <si>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</si>
  <si>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</si>
  <si>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</si>
  <si>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</si>
  <si>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</si>
  <si>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</si>
  <si>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</si>
  <si>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</si>
  <si>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</si>
  <si>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</si>
  <si>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</si>
  <si>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</si>
  <si>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</si>
  <si>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</si>
  <si>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</si>
  <si>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</si>
  <si>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</si>
  <si>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</si>
  <si>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</si>
  <si>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</si>
  <si>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</si>
  <si>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</si>
  <si>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</si>
  <si>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</si>
  <si>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</si>
  <si>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</si>
  <si>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</si>
  <si>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</si>
  <si>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</si>
  <si>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</si>
  <si>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</si>
  <si>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</si>
  <si>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</si>
  <si>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</si>
  <si>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</si>
  <si>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</si>
  <si>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</si>
  <si>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</si>
  <si>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</si>
  <si>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</si>
  <si>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</si>
  <si>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</si>
  <si>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</si>
  <si>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</si>
  <si>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</si>
  <si>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</si>
  <si>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</si>
  <si>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</si>
  <si>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</si>
  <si>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</si>
  <si>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</si>
  <si>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</si>
  <si>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</si>
  <si>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</si>
  <si>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</si>
  <si>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</si>
  <si>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</si>
  <si>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</si>
  <si>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</si>
  <si>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</si>
  <si>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</si>
  <si>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</si>
  <si>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</si>
  <si>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</si>
  <si>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</si>
  <si>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</si>
  <si>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</si>
  <si>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</si>
  <si>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</si>
  <si>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</si>
  <si>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</si>
  <si>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</si>
  <si>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</si>
  <si>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</si>
  <si>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</si>
  <si>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</si>
  <si>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</si>
  <si>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</si>
  <si>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</si>
  <si>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</si>
  <si>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</si>
  <si>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</si>
  <si>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</si>
  <si>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</si>
  <si>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</si>
  <si>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</si>
  <si>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</si>
  <si>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</si>
  <si>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</si>
  <si>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</si>
  <si>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</si>
  <si>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</si>
  <si>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</si>
  <si>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</si>
  <si>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</si>
  <si>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</si>
  <si>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</si>
  <si>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</si>
  <si>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</si>
  <si>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</si>
  <si>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</si>
  <si>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</si>
  <si>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</si>
  <si>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</si>
  <si>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</si>
  <si>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</si>
  <si>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</si>
  <si>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</si>
  <si>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</si>
  <si>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</si>
  <si>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</si>
  <si>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</si>
  <si>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</si>
  <si>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</si>
  <si>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</si>
  <si>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</si>
  <si>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</si>
  <si>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</si>
  <si>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</si>
  <si>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</si>
  <si>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</si>
  <si>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</si>
  <si>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</si>
  <si>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</si>
  <si>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</si>
  <si>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</si>
  <si>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</si>
  <si>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</si>
  <si>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</si>
  <si>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</si>
  <si>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</si>
  <si>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</si>
  <si>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</si>
  <si>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</si>
  <si>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</si>
  <si>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</si>
  <si>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</si>
  <si>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</si>
  <si>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</si>
  <si>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</si>
  <si>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</si>
  <si>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</si>
  <si>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</si>
  <si>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</si>
  <si>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</si>
  <si>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</si>
  <si>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</si>
  <si>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</si>
  <si>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</si>
  <si>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</si>
  <si>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</si>
  <si>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</si>
  <si>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</si>
  <si>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</si>
  <si>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</si>
  <si>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</si>
  <si>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</si>
  <si>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</si>
  <si>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Estimated cumulative total disbursement as of [enter Date]</t>
  </si>
  <si>
    <t>For each grievance, provide information on the grievance redress process used and the status/outcome</t>
  </si>
  <si>
    <t>Was a grievance mechanism established capable and known to stakeholders to accept grievances and complaints related to environmental and social risks and impacts?</t>
  </si>
  <si>
    <t>SECTION 6: GRIEVANCES</t>
  </si>
  <si>
    <r>
      <t xml:space="preserve">USP 5: </t>
    </r>
    <r>
      <rPr>
        <i/>
        <sz val="11"/>
        <color theme="1"/>
        <rFont val="Times New Roman"/>
        <family val="1"/>
      </rPr>
      <t>[name the USP]</t>
    </r>
  </si>
  <si>
    <r>
      <t>USP 4:</t>
    </r>
    <r>
      <rPr>
        <i/>
        <sz val="11"/>
        <color theme="1"/>
        <rFont val="Times New Roman"/>
        <family val="1"/>
      </rPr>
      <t xml:space="preserve"> [name the USP]</t>
    </r>
  </si>
  <si>
    <r>
      <t xml:space="preserve">USP 3: </t>
    </r>
    <r>
      <rPr>
        <i/>
        <sz val="11"/>
        <color theme="1"/>
        <rFont val="Times New Roman"/>
        <family val="1"/>
      </rPr>
      <t>[name the USP]</t>
    </r>
  </si>
  <si>
    <r>
      <t>USP 2:</t>
    </r>
    <r>
      <rPr>
        <i/>
        <sz val="11"/>
        <color theme="1"/>
        <rFont val="Times New Roman"/>
        <family val="1"/>
      </rPr>
      <t xml:space="preserve"> [name the USP]</t>
    </r>
  </si>
  <si>
    <r>
      <t>USP 1:</t>
    </r>
    <r>
      <rPr>
        <i/>
        <sz val="11"/>
        <color theme="1"/>
        <rFont val="Times New Roman"/>
        <family val="1"/>
      </rPr>
      <t xml:space="preserve"> [name the USP]</t>
    </r>
  </si>
  <si>
    <t>List the monitoring indicator(s) for each impact identified</t>
  </si>
  <si>
    <t>List the environmental and social safeguard measures (avoidance, mitigation, management) that have been identified for the USP</t>
  </si>
  <si>
    <t>Have the data used to identify risks and impacts been disaggregated by gender as required?</t>
  </si>
  <si>
    <t>Has an impact assessment been carried out for each ESP risk that has been identified for the USP?</t>
  </si>
  <si>
    <t>List all the ESP risks that have been identified for the USP</t>
  </si>
  <si>
    <t>Has the ESMP been applied to the USP that has been identified?</t>
  </si>
  <si>
    <t xml:space="preserve">Is the required capacity for ESMP implementation present and effective with the IE and the EE(s)? Have all roles and responsibilities adequately been assigned and positions filled? Please provide details. </t>
  </si>
  <si>
    <t>Have the implementation arrangements at the EEs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</si>
  <si>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</si>
  <si>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</si>
  <si>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</si>
  <si>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SECTION 4: IMPLEMENTATION ARRANGEMENTS</t>
  </si>
  <si>
    <t>If No, please describe the changes made at activity, output or outcome level, approved by the Board, that resulted in this change of categorization.</t>
  </si>
  <si>
    <t>Is the categorisation according to ESP standards still relevant?</t>
  </si>
  <si>
    <t>SECTION 3: CATEGORISATION</t>
  </si>
  <si>
    <t>If unanticipated ESP risks have been identified, describe the safeguard measures that have been taken in response and how an ESMP has been prepared/updated</t>
  </si>
  <si>
    <t>Have unanticipated ESP risks been identified during the reporting period?</t>
  </si>
  <si>
    <t>Has monitoring for unanticipated ESP risks been carried out?</t>
  </si>
  <si>
    <t>SECTION 2: MONITORING FOR UNANTICIPATED IMPACTS / CORRECTIVE ACTIONS REQUIRED</t>
  </si>
  <si>
    <t>15 – Lands and soil conservation</t>
  </si>
  <si>
    <t>14 – Physical and cultural heritage</t>
  </si>
  <si>
    <t>13 – Public health</t>
  </si>
  <si>
    <t>12 – Pollution prevention and resource efficiency</t>
  </si>
  <si>
    <t>11 – Climate change</t>
  </si>
  <si>
    <t>10 – Conservation of biological diversity</t>
  </si>
  <si>
    <t>9 – Protection of natural habitats</t>
  </si>
  <si>
    <t>8 – Involuntary resettlement</t>
  </si>
  <si>
    <t>7 – Indigenous peoples</t>
  </si>
  <si>
    <t>6 – Core labour rights</t>
  </si>
  <si>
    <t>5 – Gender equality and women’s empowerment</t>
  </si>
  <si>
    <t>4 – Human rights</t>
  </si>
  <si>
    <t>3 – Marginalized and vulnerable Groups</t>
  </si>
  <si>
    <t>2 - Access and equity</t>
  </si>
  <si>
    <t>1 - Compliance with the law</t>
  </si>
  <si>
    <t>State the baseline condition for each monitoring indicator</t>
  </si>
  <si>
    <t>List the identified impacts for which safeguard measures are required (as per II.K/II.L)</t>
  </si>
  <si>
    <t>SECTION 1: IDENTIFIED ESP RISKS MANAGEMENT</t>
  </si>
  <si>
    <t>ENVIRONMENTAL AND SOCIAL POLICY COMPLIANCE</t>
  </si>
  <si>
    <t>SECTION 4: GRIEVANCES</t>
  </si>
  <si>
    <t>Have any capacity gaps affecting GP compliance been identified during the reporting period and if so, what remediation was implemented?</t>
  </si>
  <si>
    <t>Have the implementation arrangements at the IE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</si>
  <si>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</si>
  <si>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SECTION 3: IMPLEMENTATION ARRANGEMENTS</t>
  </si>
  <si>
    <t>Rated result for the reporting period (poor, satisfactory, good)</t>
  </si>
  <si>
    <t>Target</t>
  </si>
  <si>
    <t>List the gender-responsive elements that were incorporated in the project/programme results framework</t>
  </si>
  <si>
    <t>Does the results framework include gender-responsive indictors broken down at the different levels (objective, outcome, output)?</t>
  </si>
  <si>
    <t>Was an initial gender assessment conducted during the preparation of the project/programme's first submission as a full proposal?</t>
  </si>
  <si>
    <t>GENDER POLICY COMPLIANCE</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</si>
  <si>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</si>
  <si>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Add lines as appropriate, one line for each executing entity</t>
  </si>
  <si>
    <t>Add lines as appropriate, one line for each issue</t>
  </si>
  <si>
    <t>Risks related to gender equality and women's empowerment should be reported in the ESP compliance tab</t>
  </si>
  <si>
    <t>Objective, outcome, output</t>
  </si>
  <si>
    <t>Add lines as appropriate, one line for each gender-responsive element</t>
  </si>
  <si>
    <t>Guidance</t>
  </si>
  <si>
    <t>Reference</t>
  </si>
  <si>
    <t>GENDER POLICY</t>
  </si>
  <si>
    <t>If any grievances were received that must not be made public, please inform the AF Secretariat of such grievances, detailing the reasons for them to remain confidential. Conficential information may be redacted by the IE in the report.</t>
  </si>
  <si>
    <t>Clarify also if the grievance mechanism has been made widely known to identified and potentially affected parties</t>
  </si>
  <si>
    <t>Please submit the updated ESMP together with the PPR</t>
  </si>
  <si>
    <t>The case being, please include details on the planned timing to have all the USP implementation arrangements in place.</t>
  </si>
  <si>
    <t>For the first PPR report of the project/programme, this column needs to be completed with full information. For subsequent PPR reports, an update of the information previously provided is sufficient.</t>
  </si>
  <si>
    <t>See the monitoring plan in the ESMP</t>
  </si>
  <si>
    <t>The safeguard measures that must be implemented during a project/programme are normally described in detail in the ESMP of the project/programme</t>
  </si>
  <si>
    <t>Only complete for those ESP principles for which risks were identified</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</si>
  <si>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</si>
  <si>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Complete this section for all the ESP risks that have been identified, not taking into account any USPs</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</si>
  <si>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</si>
  <si>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ENVIRONMENTAL AND SOCIAL POLICY</t>
  </si>
  <si>
    <t>ESP and GP Guidance Notes</t>
  </si>
  <si>
    <t>Output 2.2. Increased readiness and capacity of national and sub-national entities to directly access and program adaptation finance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</si>
  <si>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</si>
  <si>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</si>
  <si>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</si>
  <si>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No. of technical committees/associations</t>
  </si>
  <si>
    <t>Indicator 3.2.2: No. of tools and guidelines developed (thematic, sectoral, institutional) and shared with relevant stakeholders</t>
  </si>
  <si>
    <t>No. of tools and guidelines</t>
  </si>
  <si>
    <t>type</t>
  </si>
  <si>
    <t xml:space="preserve">Scale </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</si>
  <si>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</si>
  <si>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</si>
  <si>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</si>
  <si>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</si>
  <si>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</si>
  <si>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</si>
  <si>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</si>
  <si>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</si>
  <si>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</si>
  <si>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</si>
  <si>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</si>
  <si>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No. of key findings generated</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</si>
  <si>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</si>
  <si>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</si>
  <si>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</si>
  <si>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</si>
  <si>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 xml:space="preserve">Innovation </t>
  </si>
  <si>
    <t xml:space="preserve">Describe any innovative practices or technologies that figured prominently in this project. </t>
  </si>
  <si>
    <t>Complementarity/ Coherence with other climate finance sources</t>
  </si>
  <si>
    <t>Describe any changes undertaken to improve results on the ground or any changes made to project outputs (i.e. changes to project design)*</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</si>
  <si>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</si>
  <si>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t>Original Completion Date:</t>
  </si>
  <si>
    <t>Actual Mid-term Review Date (if applicable):</t>
  </si>
  <si>
    <t xml:space="preserve">Revised Completion
Date after approval of </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</si>
  <si>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</si>
  <si>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r>
      <t>SECTION 1: QUALITY AT ENTRY [</t>
    </r>
    <r>
      <rPr>
        <b/>
        <i/>
        <sz val="11"/>
        <color theme="1"/>
        <rFont val="Times New Roman"/>
        <family val="1"/>
      </rPr>
      <t>to be completed only at PPR1</t>
    </r>
    <r>
      <rPr>
        <b/>
        <sz val="11"/>
        <color theme="1"/>
        <rFont val="Times New Roman"/>
        <family val="1"/>
      </rPr>
      <t>]</t>
    </r>
  </si>
  <si>
    <r>
      <t xml:space="preserve"> SECTION 2: QUALITY DURING IMPLEMENTATION AND AT EXIT [</t>
    </r>
    <r>
      <rPr>
        <b/>
        <i/>
        <sz val="11"/>
        <color theme="1"/>
        <rFont val="Times New Roman"/>
        <family val="1"/>
      </rPr>
      <t>to be completed at final PPR</t>
    </r>
    <r>
      <rPr>
        <b/>
        <sz val="11"/>
        <color theme="1"/>
        <rFont val="Times New Roman"/>
        <family val="1"/>
      </rPr>
      <t>]</t>
    </r>
  </si>
  <si>
    <t>Please justify your rating.  Outline the positive and negative progress made by the project since it started.  Provide specific recommendations for next steps.  (word limit=500)</t>
  </si>
  <si>
    <t xml:space="preserve">Indicator 8.2: No. of key findings on effective, efficient adaptation practices, products and technologies generated </t>
  </si>
  <si>
    <t>Project Performance Report (PPR)*</t>
  </si>
  <si>
    <t>Condition or Requirement</t>
  </si>
  <si>
    <t xml:space="preserve">Planned actions, including a detailed time schedule </t>
  </si>
  <si>
    <t>Financial information PPR 2:  cumulative from project start to [insert date]</t>
  </si>
  <si>
    <t>Financial information PPR 3:  cumulative from project start to [insert date]</t>
  </si>
  <si>
    <t>Financial information PPR 4:  cumulative from project start to [insert date]</t>
  </si>
  <si>
    <t>Financial information PPR 5:  cumulative from project start to [insert date]</t>
  </si>
  <si>
    <t>Other (If there is more than one executing entity a rating should be provided from each EE for the outputs/outcomes of the project for which the entity is responsible; the Designated Authority can also provide a rating)</t>
  </si>
  <si>
    <t xml:space="preserve">Executing Entity/Project Coordinator: </t>
  </si>
  <si>
    <t>Implementing Entity:</t>
  </si>
  <si>
    <t>Alignment with AF outcome(s)</t>
  </si>
  <si>
    <r>
      <rPr>
        <i/>
        <sz val="9"/>
        <color theme="1"/>
        <rFont val="Times New Roman"/>
        <family val="1"/>
      </rPr>
      <t>* Refers to both projects and programs</t>
    </r>
    <r>
      <rPr>
        <sz val="11"/>
        <color theme="1"/>
        <rFont val="Times New Roman"/>
        <family val="1"/>
      </rPr>
      <t xml:space="preserve"> </t>
    </r>
  </si>
  <si>
    <t>Category of condition</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</si>
  <si>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</si>
  <si>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</si>
  <si>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</si>
  <si>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</si>
  <si>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</si>
  <si>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</si>
  <si>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</si>
  <si>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</si>
  <si>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</si>
  <si>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Gender-responsive element [1]</t>
  </si>
  <si>
    <t>Level [2]</t>
  </si>
  <si>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</si>
  <si>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</si>
  <si>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</si>
  <si>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</si>
  <si>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List all grievances received through the grievance mechanism during the reporting period regarding gender-related matters of project/programme activities [6]</t>
  </si>
  <si>
    <t>For rating definitions and text of AF outcomes please see bottom of page.</t>
  </si>
  <si>
    <t>AF Outcomes</t>
  </si>
  <si>
    <t>Reduced exposure to climate-related
hazards and threats</t>
  </si>
  <si>
    <t>Outcome 1</t>
  </si>
  <si>
    <t>Outcome 2</t>
  </si>
  <si>
    <t>Outcome 3</t>
  </si>
  <si>
    <t>Outcome 4</t>
  </si>
  <si>
    <t>Outcome 5</t>
  </si>
  <si>
    <t xml:space="preserve">Outcome 6 </t>
  </si>
  <si>
    <t xml:space="preserve">Strengthened institutional capacity to reduce risks associated with climate-induced socioeconomic and environmental losses </t>
  </si>
  <si>
    <t xml:space="preserve">Strengthened awareness and ownership of adaptation and climate risk reduction processes at local level </t>
  </si>
  <si>
    <t>Increased adaptive capacity within relevant development sector services and infrastructure assets</t>
  </si>
  <si>
    <t xml:space="preserve">Increased ecosystem resilience in response to climate change and variability-induced stress </t>
  </si>
  <si>
    <t xml:space="preserve">Diversified and strengthened livelihods and sources of income for vulnerable people in targeted areas </t>
  </si>
  <si>
    <t xml:space="preserve">Outcome 7 </t>
  </si>
  <si>
    <t xml:space="preserve">Outcome 8 </t>
  </si>
  <si>
    <t>Improved policies and regulations that promote and enforce resilience measures</t>
  </si>
  <si>
    <t>Support the development and diffusion of innovative adaptation practices, tools and technologies</t>
  </si>
  <si>
    <t>Click above the columns captions in every table for guidance on reporting.</t>
  </si>
  <si>
    <t>List each approval condition, if any, and report on the status of meeting them (duplicate table as nec)</t>
  </si>
  <si>
    <t>List (only) inception report/ extension request(s)/ MTR that have been prepared for the project and 
provide date(s) of submission for each</t>
  </si>
  <si>
    <t>List the Website address (URL) of project</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</si>
  <si>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</si>
  <si>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</si>
  <si>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</si>
  <si>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</si>
  <si>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adequate consultation been held during risks and impacts identification for the USP? [10]</t>
  </si>
  <si>
    <t>List all grievances received during the reporting period regarding environmental and social impacts; gender related matters; or any other matter of project/programme activities [11]</t>
  </si>
  <si>
    <t>Project components/outcomes</t>
  </si>
  <si>
    <t>Number of beneficiaries</t>
  </si>
  <si>
    <t>% of women represented in committes/associations</t>
  </si>
  <si>
    <t>If you answered yes above, kindly specify the name of the Fund/Organization.</t>
  </si>
  <si>
    <t xml:space="preserve">Has the project been scaled-up from any other climate finance? Or has the project build upon any other climate finance initiative?
</t>
  </si>
  <si>
    <t xml:space="preserve"> extension request (if applic)</t>
  </si>
  <si>
    <t>National/Regional Project Manager/Coordinator</t>
  </si>
  <si>
    <r>
      <t>Government(s) DA 
[</t>
    </r>
    <r>
      <rPr>
        <b/>
        <i/>
        <sz val="9"/>
        <rFont val="Times New Roman"/>
        <family val="1"/>
      </rPr>
      <t>if regional project/program add rows as necessary</t>
    </r>
    <r>
      <rPr>
        <b/>
        <sz val="11"/>
        <rFont val="Times New Roman"/>
        <family val="1"/>
      </rPr>
      <t>]</t>
    </r>
  </si>
  <si>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</si>
  <si>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t>Indicator 2.2.1: No. of targeted institutions benefitting from the direct access and enhanced direct access modality</t>
  </si>
  <si>
    <t>https://www.adaptation-fund.org/wp-content/uploads/2019/10/Results-Tracker-Guidance-Document-Updated_July-2019.docx</t>
  </si>
  <si>
    <t>October 15th 2018 - October 15th 2019</t>
  </si>
  <si>
    <t>AYNINACUY: Strengthening the livelihoods for vulnerable highland communities in the provinces of Arequipa, Caylloma, Condesuyos, Castilla and La Union in the Region of Arequipa, Peru</t>
  </si>
  <si>
    <t>The project objective is to reduce vulnerability and increase adaptive capacity to respond to the impacts of climate change of the highland Andean peasant communities in the provinces of Arequipa, Caylloma, Castilla, La Union, and Condesuyos. In view of the fact that these communities depend almost exclusively on the production of alpaca fiber, the Project seeks to reduce their exposure to the threats of climate risk, through the strengthening of their livelihood through the development of adaptation processes and reduction of climate change risks which grant resilience to this way of life and through the strengthening of capacities of the communities for reducing the risks associated with the economic losses resulting from the effects of climate change. The project promotes the breeding of alpaca and improves fiber production, as well as providing access to safe water and housing in producing communities in extreme poverty. The project includes the installation of SAT early warning modules, improvement of levees, improvement of rustic channels to optimize water management to expand wetlands in Andean highland areas, reconstruction of outhouses to improve sanitary conditions and prevent mortality of pregnant female alpacas and newly born offspring, as well as the placement of protection fences and cultivation of pastures for forage.</t>
  </si>
  <si>
    <t>PER / RIE / Rural / 2015/1</t>
  </si>
  <si>
    <t>CAF - Development Bank of Latin America</t>
  </si>
  <si>
    <t>Regional Implementing Entity (RIE)</t>
  </si>
  <si>
    <t>March 17, 2017</t>
  </si>
  <si>
    <t>September 8, 2017 / Addendum date:  August 21, 2018</t>
  </si>
  <si>
    <t>October 15, 2018</t>
  </si>
  <si>
    <t xml:space="preserve">April 15, 2021 </t>
  </si>
  <si>
    <t>Maria Angelica Salinas Valencia</t>
  </si>
  <si>
    <t>mariangelicasv@hotmail.com</t>
  </si>
  <si>
    <t>Sra. Rosa Mabel Morales S. - General Director of the General Directorate for Climate Change and Desertification - Ministry of Environment of Peru</t>
  </si>
  <si>
    <t>rmorales@minam.gob.pe</t>
  </si>
  <si>
    <t>María Carolina Torres / Carolina Cortés - Development Bank of Latin America - CAF</t>
  </si>
  <si>
    <t>mctorres@caf.com / acortes@caf.com</t>
  </si>
  <si>
    <t xml:space="preserve">Elva Cueto de Mariscal - Executive Director - Cooperation for Sustainable Development in Arequipa -COPASA-Arequipa's Regional Government </t>
  </si>
  <si>
    <t>ecuetom@copasa.gob.pe</t>
  </si>
  <si>
    <t>Maria Argüello (Executive Director of the Consortium for the Sustainable Development of the Andean Eco region - CONDESAN)</t>
  </si>
  <si>
    <t>maria.arguello@condesan.org</t>
  </si>
  <si>
    <t>Estimated cumulative total disbursement as of of October 15, 2019</t>
  </si>
  <si>
    <t>This is the amount that CAF has transferred to the Administrative Executing Entity- CONDESAN. However, AF has transferred a total of USD 923, 255 to the Implementing Entity, CAF.
The transfer made by CAF to CONDESAN is based on clause 13 of the Agreement signed between CAF-CONDESAN-COPASA, which states: "CAF will contribute the Funds for the Project, which will be disbursed to the Administrative Executing party, once CAF submits the corresponding disbursement request, which accredits compliance with the Agreement, to CAF's satisfaction The amount of payments to be transferred by CAF to the Administrative Executing party will be transferred up front, on a semi-annual basis, according to the updated semi-annual Acquisition Plan, and according to the level of budget execution (for amounts agreed between the Administrative Executing party and CAF)."</t>
  </si>
  <si>
    <t>USD 562</t>
  </si>
  <si>
    <t xml:space="preserve">COMPONENT 1: APPLICATION OF MEASURES AIMED AT STRENGTHENING MEANS OF SUBSISTENCE AND SOURCES OF INCOME FOR VULNERABLE COMMUNITIES </t>
  </si>
  <si>
    <t>ANIMAL NOURISHMENT AND PROTECTION AXIS</t>
  </si>
  <si>
    <t>Products 1.1.1: shelters built for animal protection (in particular alpaca dams and offspring)</t>
  </si>
  <si>
    <t>Products  1.1.2:  Protective  fences,  with  livestock netting, installed.</t>
  </si>
  <si>
    <t>Products  1.1.3:  Seeding  and  cultivation  of  high altitude forage cereals.</t>
  </si>
  <si>
    <t> Products 1.1.4: Seeding and cultivation of improved grasses.</t>
  </si>
  <si>
    <t>Products 1.1.5: Installation of clover in wetlands for improving forage cover</t>
  </si>
  <si>
    <t>Products 1.1.6: Animal health campaigns in selected rural communities</t>
  </si>
  <si>
    <t>WATER RESOURCE MANAGEMENT AXIS</t>
  </si>
  <si>
    <t>Products   1.2.1:   Pressurized   irrigation   modules installed in selected communities.</t>
  </si>
  <si>
    <t>COMPONENT 2: IMPLEMENTATION OF MEASURES AIMED AT STRENGTHENING INSTITUTIONAL AND COMMUNITY CAPACITIES TO REDUCE RISKS OF LOSSES OCCASIONED BY CLIMATE CHANGE.</t>
  </si>
  <si>
    <t>KNOWLEDGE MANAGEMENT AXIS</t>
  </si>
  <si>
    <t>Products 2.3.3:   Elaboration   of   technical   guides</t>
  </si>
  <si>
    <t xml:space="preserve">Products 2.3.4: Training sessions about: </t>
  </si>
  <si>
    <t>TOTAL DIRECT COSTS = (COSTS SUB COMPONENTS 1 +2 OF THE PROJECT), USD</t>
  </si>
  <si>
    <t>PROJECT EXECUTION COST / ADMINISTRATIVE EXPENSES</t>
  </si>
  <si>
    <t>A.- PROFESSIONAL SERVICES</t>
  </si>
  <si>
    <t>B.- TICKETS AND PER DIEMS</t>
  </si>
  <si>
    <t>C.- VISIBILIZATION /DISSEMINATION</t>
  </si>
  <si>
    <t>F.- ENVIRONMENTAL MANAGEMENT MONITORING AND EVALUATION</t>
  </si>
  <si>
    <t>TOTAL DIRECT + INDIRECT COSTS, USD</t>
  </si>
  <si>
    <t>PROJECT IMPLEMENTATION COSTS, USD</t>
  </si>
  <si>
    <r>
      <t xml:space="preserve">PROJECTED COST </t>
    </r>
    <r>
      <rPr>
        <b/>
        <sz val="11"/>
        <color rgb="FFFF0000"/>
        <rFont val="Times New Roman"/>
        <family val="1"/>
      </rPr>
      <t>al segundo año</t>
    </r>
  </si>
  <si>
    <t>ATTENTION TO HUMAN HEALTH AXIS</t>
  </si>
  <si>
    <t>GOVERNANCE AXIS</t>
  </si>
  <si>
    <t>RISK AND CLIMATE CHANGE MANAGEMENT AXIS</t>
  </si>
  <si>
    <t>E.- TRANSPORT AND MOVES</t>
  </si>
  <si>
    <t>Financial information PPR 1:  cumulative from project start to October 15, 2019</t>
  </si>
  <si>
    <t>The exchange rate for the PEN/USD is not holding above 3.43</t>
  </si>
  <si>
    <t xml:space="preserve">Low; it remained in this condition throughout the first year of implementation. </t>
  </si>
  <si>
    <r>
      <rPr>
        <sz val="11"/>
        <rFont val="Times New Roman"/>
        <family val="1"/>
      </rPr>
      <t xml:space="preserve">The Central Reserve Bank of Peru's exchange rate projections were reviewed on a quarterly basis, and an annual variation of 3.35 was identified. This issue is not considered unfavorable for the first year of project execution.  Additionally, the Administrative Executing Entity receives the amounts in dollars, and the staff has the option of receiving their salary in Soles or in Dollars. Similarly, consulting contracts can be prepared in Dollars or in Soles. </t>
    </r>
    <r>
      <rPr>
        <sz val="11"/>
        <color rgb="FF0000FF"/>
        <rFont val="Times New Roman"/>
        <family val="1"/>
      </rPr>
      <t>http://www.bcrp.gob.pe/estadisticas/cuadros-de-la-nota-semanal.html
https://estadisticas.bcrp.gob.pe/estadisticas/series/mensuales/resultados/PN01206PM/html/2018-10/2019-10/</t>
    </r>
    <r>
      <rPr>
        <sz val="11"/>
        <color theme="4"/>
        <rFont val="Times New Roman"/>
        <family val="1"/>
      </rPr>
      <t xml:space="preserve">
</t>
    </r>
  </si>
  <si>
    <t>The restrictions foreseen for water resources are increased meaningfully by unforeseeable effects of climate change and of its variability.</t>
  </si>
  <si>
    <t>Low; there have been no considerable changes in climate scenarios. Variations fall within the project's anticipated effects.</t>
  </si>
  <si>
    <r>
      <t xml:space="preserve">- For monitoring purposes, and in order to receive monitoring information, activities have been coordinated with the Local Water Authority (ALA) and the National Meteorology and Hydrology Service of Peru (SENMAHI). 
- The reports of the National Water Resources Information System of the National Water Authority and SENAMHI are consulted every six months.
</t>
    </r>
    <r>
      <rPr>
        <sz val="11"/>
        <color rgb="FF0000FF"/>
        <rFont val="Times New Roman"/>
        <family val="1"/>
      </rPr>
      <t xml:space="preserve">https://snirh.ana.gob.pe/consultassnirh/oHerramientasSnirh.aspx
https://www.senamhi.gob.pe/?&amp;p=monitoreo-hidrologico </t>
    </r>
    <r>
      <rPr>
        <sz val="11"/>
        <rFont val="Times New Roman"/>
        <family val="1"/>
      </rPr>
      <t xml:space="preserve">
- During 2019, climate projections did not affect water availability in the communities. </t>
    </r>
  </si>
  <si>
    <t>Resistance to change in vulnerable communities</t>
  </si>
  <si>
    <t xml:space="preserve">Low; this risk remains low given the communities' strong support for the implementation of the project. </t>
  </si>
  <si>
    <t xml:space="preserve">- Agreements were signed with local and communal authorities to guarantee cooperation and mutual support in the 36 communities.
- Technical guides on climate change adaptation and environmental management were used. These guides were developed to provide information on the benefits of the project.
-  Training in climate risk management for students enrolled in district schools is planned for the second year, thereby ensuring the adaptation of best practices.
- Field Technical Specialists -Yachachiq's native language is Quechua, and this  facilitates the identification of the beneficiaries and members of the communities and enables building a strong connection with them. These beneficiaries and community members are key stakeholders in the implementation and sustainability of the activities that are being implemented. </t>
  </si>
  <si>
    <t xml:space="preserve">The project’s dissemination, communication and motivation strategies are not effective for achieving a broad and active participation on the part of women. </t>
  </si>
  <si>
    <t xml:space="preserve">Low; it remains low given women's participation in training processes and in the implementation of activities. </t>
  </si>
  <si>
    <t xml:space="preserve">- Mechanisms were developed to invite women to apply to the Field Technical Specialist positions - Yachachiqs, in each community: home visits were carried out for each beneficiary, the Lieutenant Governors of the Districts and the leaders of the community pledged their support to reinforce the calls.
As a result, women's participation amounted to 31% and this percentage is expected to increase for the second year. 
- Family and personal development matters, as well as equality issues in couples' decision making (taking into account women's opinions) are addressed throughout the training sessions, along with technical issues such as improving the sheds, installing protection fences for grasslands, and improving pastures.
- Women have been prioritized as beneficiaries of 50% of project activities </t>
  </si>
  <si>
    <t xml:space="preserve">Climate change manifests itself differently and with greater intensity than projected by analyzes and studies. This could affect the success of particular adaptation measures that will be tested throughout the project’s life. </t>
  </si>
  <si>
    <t>Medium: 
- During the December 2018-March 2019 rainy season, the effects on the communities were as foreseen by the project.
- 60% of the selected districts with DS Nº 023-2019-PCM (February 12) were declared in emergency. This prevented the implementation of activities on the scheduled dates
-The same happened during the June-August period, due to low temperatures with an intensity that was not foreseen by the project. This affected 84% of the districts, which were declared in a state of emergency by means of DS N° 158-2019-PCM</t>
  </si>
  <si>
    <t>-The executing agency COPASA coordinated actions with the Emergency Operations Center (COER) to obtain information on the restoration of the affected roads and highways. In some cases there were alternative routes, which were deemed safe to be used by the communities and for delivering materials, complying with the planned and supervisory activities.
- Coordination is maintained with the National Meteorology and Hydrology Service of Peru  (SENMAHI) to obtain meteorological information regarding climatic events in the project areas and to better schedule the activities during the rainy  and cold season.</t>
  </si>
  <si>
    <t xml:space="preserve">Change of the Regional Government and local authorities, who will have to commit themselves to a project they are unfamiliar with. A few months will be required for them to comprehend the advantages of the climate change adaptation project. </t>
  </si>
  <si>
    <t xml:space="preserve">Low:
- There was a change of Regional Government and local authorities in January 2019, and this implied minimal changes in the beneficiary targeting process. </t>
  </si>
  <si>
    <t xml:space="preserve">During the first quarter of 2019, individual meetings were held with the new authorities to inform them about the Ayninacuy Project, the signed agreements and commitments assumed by their predecessors. The new authorities ratified their support to the agreements.
No changes are expected for the second and third years of execution. </t>
  </si>
  <si>
    <t xml:space="preserve">Salaries for the Field Technical Specialists – Yachachiqs, and the Field Supervisor are below the market value. </t>
  </si>
  <si>
    <t>Medium:
- Better salaries are offered in other similar projects, and this could attract the attention of team members, thus affecting the continuity of the Project’s activities</t>
  </si>
  <si>
    <t>- Budget adjustments have been discussed with the Project’s Advisory Steering Committee, in order to better adjust salaries to market values, making sure that this doesn’t affect the total budget amount.</t>
  </si>
  <si>
    <t xml:space="preserve">In the proposal design, only one (1) Field Supervisor was considered: </t>
  </si>
  <si>
    <t>Medium
- The current Field Supervisor must cover a territorial extension of more than 1500 km, which corresponds to making a round trip of the project. This means that the field supervisor needs 45 field days to implement his activities, which makes the supervision activity inefficient and ineffective.</t>
  </si>
  <si>
    <t>-Budget adjustments have been discussed with the Project’s Advisory Steering Committee, in order to hire a Second Field Supervisor, which will allow providing support to the most remote provinces and recovering time lost and delays in reaching these communities. Each of the two supervisors can distribute the workload between 22 days, and this will allow for greater efficiency.</t>
  </si>
  <si>
    <t>• Physical and cultural heritage.
• Protection of protected natural areas and natural resources.</t>
  </si>
  <si>
    <t>1. At the beginning of the Project, the Project Director verifies with the environmental authority, whether the requirement to submit the Project’s Environmental and Social Management Report (ESMR) is applicable.
2. The Project Director follows up every two weeks to the environmental authority’s response to the consultation regarding the applicability of the requirement to submit the Environmental and Social Management Report (ESMR).
3. In the event that the response to the consultation to the environmental authority (regarding the applicability of the requirement to submit the Project Environmental and Social Management Report (ESMR) implies the need for the Project to assume commitments with regard to the Ministry of Environment, the Project Director will provide a timely response to the required commitments.
4. The Project’s Field Supervisor is executing the plan on a timely basis, in order to respond to commitments in the ESMR.                                                          
5. The Field Supervisor verifies the current regulations in environmental matters and physical and cultural heritage before scheduling a field activity, following the planned procedures and, if applicable, informs the competent activity.</t>
  </si>
  <si>
    <t>(1) Coordination meetings with environmental authorities
(2) Document attended (Environmental Management Report)
(3) (4) Technical report
(5) Field activities carried out to date have not breached any environmental regulations.</t>
  </si>
  <si>
    <t>Coordination Meeting with the Environmental Authority - SERNANP
Semiannual Environmental and Social Management Report, from the Project Director
Monthly report of the Field Supervisor on the activities carried out, addressed to the Project Director</t>
  </si>
  <si>
    <t xml:space="preserve"> (1) (2) Technical meetings were coordinated with the Directors of the Salinas and Aguada Blanca Reserve and the Cotahuasi Sub-Basin Landscape Reserve. During these meetings, it was confirmed that the activities carried out will not generate a greater impact in the targeted areas superimposed on the reserve’s buffer area, because these activities only contribute to the improvement of the dwellings and productive units of the settled population.
(2) The Technical Opinion Compatibility Report 954-2018-SERNANP-DGANP was issued by SERNANP
(4) The field supervisor reported the measures implemented in the field pertaining to products 1.1.1 Improvement of sheds and 1.1.2 Fences of livestock mesh.
</t>
  </si>
  <si>
    <t xml:space="preserve">There were no impacts. </t>
  </si>
  <si>
    <t xml:space="preserve">•Effectiveness of the calls                                                              •Lack of trust from the community, due to similar projects that were not successful  </t>
  </si>
  <si>
    <t xml:space="preserve">(1.1) (1.2) Plan implemented
(1.3) Technical report
(2.1) Directory implemented
(2.2) Signed Agreements and/or Minutes
(2.3) Planning the call
(2.4) (2.5) Monthly Technical Report. Monthly oversight report
(2.5) Attendance lists
Signed agreements and/or Minutes
(3.1) (3.2) Signed agreements
(3.3) Attendance list
(3.4) Commitment minutes
Report Delivered
(4.1)(4.2)(4.3)(4.4)Meeting Minutes
Signed minutes
(5.5) Monthly report 
</t>
  </si>
  <si>
    <t>Training Development Plan and coaching sessions.
Field Technical Experts' monthly progress report 
Field Supervisor’s monthly project progress report. 
Project Director’s Quarterly  Project Progress Report 
2,1 Directory of Stakeholders
(2.2) 4 agreements with Provincial Governments, 18 agreements with district governments and 36 minutes signed and ratified
(2.3) Call plan proposal submitted to the Project Director
(2.4) Monthly activities report from Field Technical Experts
(2.4) (2.5) Field Supervisor’s quarterly project progress report 
(3.1) (3.2) District and Communal Agreements signed
(3.1) (3.2) Minutes signed by the beneficiaries
(3.3) Attendance list of training sessions
(3.4) Minutes signed by the beneficiaries
Field supervisor Monthly Report
(4.1)(4.2)(4.3)(4.4) Minutes of community meetings
1 workplan
36 agreement minutes per meeting 
Field Supervisor’s monthly report on Plan compliance
Project Director’s Quarterly Report</t>
  </si>
  <si>
    <t>(1.1) (1.2) The Training Plan was prepared, and it includes the activities to carry out the calls: Objectives, call activities, contents of the calls, a list of the leaders/representatives or contacts to be convened and support strategy or strategies.
(1.3) The Field Supervisor made the call before the field work, as follows:
- initiated the call, in January 2019, with local authorities, to sign the agreements to initiate Project activities (outputs 2.1.1 and 2.2.2, 2.3.1)
- In April 2019, the call for activities 1.1.1 Improvement of sheds and 1.1.2 Fences of livestock mesh and 2.3.4 Training sessions for the improvement of sheds and installation of fences began.
(2.1) The directory was prepared in accordance with the map of stakeholders and development of a directory with key stakeholders:
- Governmental: Mayors, Municipality’s Agricultural Technician, President and vice president of the community.
- At the educational level, the director of the Local Educational Management Unit (UGEL) was identified. 
- Head of the Natural Reserve
- Head of the Landscape Reserve
- Head of Agrarian Agency of the 5 provinces.
- Director of SENAMHI -Arequipa.
- Head of the Regional Office of Civil Defense
(2.2) There are signed agreements from 5 provinces: Arequipa, Caylloma, Castilla, Condesuyos and La Unión.
18 districts: S.J. Tarucani, Orcopampa, Pampacolca, Chachas, Chilcaymarca, Puyca, Pampamarca, Huaynacotas, Toro, Chuquibamba, Andaray, Yanaquihua, Salamanca, Caylloma, Tuti, Sibayo, Callalli, San Antonio de Chuca
36 communities: S.J.Tarucani, Huayllacucho, Sarpani, Misahuanca, San Antonio, Rio Blanco, Toconi I, Huaracopalca Chapacoco, Huilluco, Cuspa, Maghuanca, Pampamarca, Tecca-Rumihausi, Huayqui, Huarcaya,Ancaro, Visca, Cristal puquio, Chojanilayoc, Arirahua, Huamanmarca/Ochuro/Tumpullo, Huchumiri I, Huchumiri II, Capilla / Pucuncho I, Maucallacta , Pucuncho II, Pusa Pusa, Caylloma/ Santa Rosa, Ran Ran, Tuti / Chungara, Tres Estancias, Condorcuyo, Hanansaya I, Hanansaya II, San Antonio de Chuca, Vincocaya / Imata.
(2.3) The Field Supervisor implemented the call proposal, coordinating on a monthly basis with the Field Technical Specialists. Invitations to the activities were carried out effectively: presenting and increasing awareness of the project at the local and community level, presenting the Activity Plan, the training program, selecting the beneficiaries, and implementing training sessions to improve sheds and fences. 
(2.4) (2.5) The Field Supervisor verified the selection agreements with local and communal authorities, and identified the following:
-In 95% of the districts the initial communal assembly commitments were met. 
- The Mayor of the Anduaga district is not willing to be part of the project due to political discrepancies with his predecessor. Given this situation, the Mayor of Pampacolca’s request for the project to benefit the communities in her district was approved.
- There is still limited participation of women, in 3 communities (10%) because their communities are in very dispersed areas. These communities are Rio Blanco, Cristal Puquio, Huilluco. To improve the call, work will be carried out in advance in order to engage the participation of more women.
There are 71 attendance lists for training events, prior to the implementation of activities to improve the sheds and install the fences. 
There are 18 District agreements and 36 communal agreements.
There are 42 minutes signed by the beneficiaries (16 men, 10 women)
Certification from the Household Targeting System (SISFOH).
There are 33 attendance lists to training workshops for the improvement of sheds and the installation of livestock mesh fences.
There are 42 minutes signed by the beneficiaries.
In the monthly reports, the Field Supervisor has provided information on the agreements and commitments signed by the beneficiaries: Proper material storage and use, compliance with the technical specifications for the improvement of sheds and installation and livestock mesh, adequate use of the improved spaces. 
 (4.1) (4.2) (4.3) (4.4) There are minutes that have been signed by the communities, containing clauses that define the mechanisms for the selection of beneficiaries and the annulment procedure.
(5.1) (5.2) (5.3) Operational Plan presented to 36 communities, shared during the first training meetings for the improvement of sheds and the installation of fences.
(5.4) 42 training sessions were held in which the beneficiaries were informed about the scope of each activity carried out: the improvement of sheds and the installation of fences.
The Field Supervisor’s activity report includes the following suggestions made by beneficiaries regarding the training sessions:
- Training events should not be schedules on the same dates as local holidays.
- The official Agricultural and alpaca management calendar should be taken into account.
- The opinion of the community leaders should be taken into account when making decisions regarding the beneficiaries.
- It is important to coordinate with other institutions that are working in the area, to avoid scheduling activities on the same date.
These suggestions were collected and taken into account when selecting beneficiaries and when programming project activities.</t>
  </si>
  <si>
    <t xml:space="preserve">• Participation of women.
• Women's access to the benefits of the project.  </t>
  </si>
  <si>
    <t xml:space="preserve">1. Before each cycle of calls, the Project Director is responsible for preparing a call strategy.
2. The Project Director will be responsible for evaluating and reinforcing the communication proposals of the Field Supervisor regarding the clarity of the contents, promoting improvements (including the objectives of the project and the participation of women in connection with the activity) and the consistency with the call strategy.
3. The Project Field Supervisor will be responsible for training and strengthening the proposals and communication skills of the Field Technical Specialists (Yachachis), as described in the previous paragraph.
4. At the beginning of each cycle of activities, the project’s Field Supervisor will make a positive motivational acknowledgement and will reinforce the call and the results obtained regarding the overall participation and the participation of women.
5. At the end of each call cycle, the Project Director is responsible for evaluating the call strategy resulting from the implementation and for including the relevant lessons learned in the evaluation report.
6. During the implementation of the project activities, the Field Supervisor will be responsible for reminding the parties responsible for the activity, to verify the following recommendations during the implementation of the follow-up activities:
• In all Project activities involving collective or group participation, establish criteria for women’s participation: women should be treated equally when they speak and then they vote on decisions. The location of men and women in workshops should be arranged equitably. 
• Encourage gender equity in all training and coaching sessions.  </t>
  </si>
  <si>
    <t>Training Plan (including the call strategy)
Monthly Progress Report</t>
  </si>
  <si>
    <t xml:space="preserve">Training plan approved by the Project Director
Monthly Report of the Field Technical Specialist (Yachachiq)
Monthly report of the Field Supervisor.
Quarterly Report of the Project Director </t>
  </si>
  <si>
    <t xml:space="preserve">The Training Plan foresees that the Training Module will be developed by taking into account women’s equality and participation.
Five guides highlighting the participation of women were prepared: 1) improvement of sheds, 2) adaptation to climate change, 3) planting forage cereals, 4) installation of irrigation pilot
5) operation of the early warning system.
</t>
  </si>
  <si>
    <t xml:space="preserve">There weren't any risks identified, as the project involves only rural Andean (non-indigenous) communities. However, the presence of a Yachachiq Field Technical Specialist, who acts as a Quechua and Spanish translator/interpreter, guarantees that participants in all meetings and workshops are able to understand. </t>
  </si>
  <si>
    <t>1. At the beginning of each activity in the communities, the Project Field Supervisor is responsible for verifying in which language the training will be carried out (Spanish or Quechua).
2. At the end of each meeting, the group will consult on the need to maintain the interpreter / translation mechanism during the following Project meetings or activities with the same community.
3. The decision to continue with the interpreter/translator for the following Project meetings or activities with the same community, shall be recorded in the minutes of the meeting.
4. In case there is consensus on the decision not to perform a translation, the decision will be recorded in the meeting minutes.</t>
  </si>
  <si>
    <t>Translator / Interpreter identified and meeting minutes</t>
  </si>
  <si>
    <t>5 Field Technical Specialists - Yachachiqs with bilingual Quechua / Spanish skills</t>
  </si>
  <si>
    <t xml:space="preserve">- 5 Field Technical Specialists - Yachachiqs were hired with native language skills: Quechua / Spanish.
- A leader was identified for each community (a native), to support the Yachachiq during the trainings.
- During the first training sessions for the improvement of sheds and installation of fences with livestock mesh, a decision was made regarding the language to be used for the training, 
</t>
  </si>
  <si>
    <t>Protection of protected natural areas and natural resources</t>
  </si>
  <si>
    <t>In the event that the selection of the project’s direct beneficiaries (in line with the relevant procedures) includes areas within the limits of the Reserve, to be intervened by the project:
1. The Project Director provides notification to the environmental authority- SERNANP of the situation, while also including a summary of the project’s objectives, activities and progress.
2. The Project Director monitors the response of SERNANP.
3. In the event that the response from SERNANP applies environmental and/or social requirements to the project, the Project Director will include the measures to comply with the requirements in this component of the Environmental and Social Management Plan.
4. The Field Supervisor sends the requirements to the Field Technical Specialists and verifies and documents compliance with the requirements made by SERNANP.</t>
  </si>
  <si>
    <t>Requirement made by the Environmental Authority
Field Supervisor’s technical report</t>
  </si>
  <si>
    <t xml:space="preserve">By means of the Technical Executing Entity, the Project Director, sends the request to the Environmental Authority for the Opinion on Technical Compatibility. 
Quarterly Report of the Project Director
Monthly Report of the Field Supervisor </t>
  </si>
  <si>
    <t>SERNANP was informed of the implementation of the project and it issued the Compatibility Report and gave a favorable opinion regarding the Environmental and Social Management Plan. (954-2018-SERNANP-DGANP), since the project will not carry out activities within the reserve.
Before the beginning of each activity, the Field Supervisor reviews the conditions outlined in the Compatibility Report and reports on any contingencies identified.</t>
  </si>
  <si>
    <t xml:space="preserve">• No risks were identified; preventive measures were established, nonetheless. </t>
  </si>
  <si>
    <t>1. It is up to the Project Director to consult with the relevant environmental authority, regarding the ecological adoption of species such as Ryegrass and Dactylis Glomerata (grasses) and other non-native cultivated grasses as forage alternatives.
2. In the event that the authority’s eventual response implies decisions that affect the programming of project activities with regard to the cultivated pastures, the Project Director and CAF-Implementing Entity will agree on an alternative plan for the activities that could be affected.
3. If an alternative plan has been defined for the project activities in relation to cultivated pastures, the Project Director implements the plan accordingly.</t>
  </si>
  <si>
    <t>Technical report</t>
  </si>
  <si>
    <t xml:space="preserve">Field Supervisor Report on crops approved by the environmental authority-SERNAP
</t>
  </si>
  <si>
    <t>Safeguard measures have not been implemented, because activities 1.1.3 Seeding  and  cultivation  of  highland forage cereals and 1.1.4 Installation of clover in wetlands for improving forage cover, have not yet been implemented.</t>
  </si>
  <si>
    <t>There were no impacts</t>
  </si>
  <si>
    <t xml:space="preserve">• Conversion of peat deposits
• Greenhouse gas emissions from vehicles </t>
  </si>
  <si>
    <t>1. Before taking part in the activities, a photographic record will be produced on the state of the wetlands.
2. The processes defined for the improvement of the existing rustic channels will be authorized by the Project Field Supervisor, before implementation.
3. The areas used for planting the resistant native species proposed by the Project, will be authorized by the Project Field Supervisor, in accordance with the following principles:
3.1. The parts of the wetland that are wet, will remain wet and will not be intervened.
3.2. As far as possible, dehumidification will be attempted in the parts of the wetland that can be drained.
3.3. For parts of the wetland that are unlikely to be re-humidified, some of the following management measures will be implemented if possible, given the terrain conditions: cleaning the wetland; implementing measures to prevent overgrazing; irrigating buffer zones and sowing clover seeds.
3.4. The use of native resistant species (red and white clovers) for the recovery/expansion of the wetland, will only be implemented in the re-humidified areas of the wetland or in the expanded irrigation areas obtained by managing rustic canals.
4. Prior to the implementation of the activities for the recovery and expansion of the wetland, the Project Director will order that at least two soil samples are taken from two large wetlands that can be located in several areas (a sample from each wetland), and which can be included in the wetlands to be recovered.
Control greenhouse gas emissions-GHG from the project’s vehicles.
5. The Field Supervisor is responsible for maintaining an updated registry of each vehicle used for Project activities.
6 The Field Supervisor is responsible for maintaining an updated copy of the Official Gas Certificate for each vehicle. This copy shall be kept in the registry of vehicles used for Project activities.</t>
  </si>
  <si>
    <t xml:space="preserve">(1) Photographic record of the state of the wetlands
(2) (3) Approved technical report
(5) Registry for each vehicle
(6) Official Gas  Certificate for each vehicle
(4) Soil study
(5) Contracts and agreements
(6) (7) Semiannual report
</t>
  </si>
  <si>
    <t xml:space="preserve">Photographic record per wetland (72 hectares)
Technical Intervention report from the  Environmental Specialist 
Monthly Field Supervisor Report
Quarterly Report from the Project Director
(5) Contractual clauses
(6) (7) Semiannual Supervisor’s Report
Quarterly report from the Administrator 
</t>
  </si>
  <si>
    <t>•	Solid waste</t>
  </si>
  <si>
    <t xml:space="preserve">1. Before performing the following activities: i. events related to skills development and ii. activities to improve or build sheds for animal protection, the party responsible for the activity will prepare the elements to contain solid waste, considering the following classification: organic waste, recyclable inorganic waste and other waste. Containment elements will include plastic bags and/or plastic containers.
2. At the beginning of the activities, participants will be instructed on the classified collection of solid waste.
3. At the end of the event, it will be verified that the classified waste is brought to the local solid waste management system. If the activity is carried out in a rural area, the party responsible for the activity will verify that the classified waste is properly disposed of or that it is transported to an urban area to be incorporated into the local solid waste management system.
4. The party responsible for the activity will document the activities described in this section, including by means of a photographic record. </t>
  </si>
  <si>
    <t>Implemented Plan
 Photographic record
Activity Report</t>
  </si>
  <si>
    <t>Solid Waste Management Plan Project
Monthly Field Supervisor Report
Quarterly Report of the Administrative Assistant (purchases are also linked to the waste issue)</t>
  </si>
  <si>
    <t xml:space="preserve">For the implementation of these measures, a Solid Waste Management Plan was developed for the Project activities, carried out so far:
a. Training Sessions
b. Coaching sessions
c. Workshops 
</t>
  </si>
  <si>
    <t xml:space="preserve">•	Archaeological remains
</t>
  </si>
  <si>
    <t>1. If the activity (improving or building the shed or implementing the water reservoir) is carried out on previously intervened land, the Certificate of Non-Existence of Archaeological Remains (CIRA) process is not applied.
2. The Field Supervisor verifies that the assigned location is technically adequate; and also confirms that, given its location, the work will not interfere with a body of water or with a wetland.
3. A photographic record will be made, and a label will be placed in the area defined for the activity.
4. The Field Supervisor collects information for the request made by CIRA [Certificate of non-existence of archaeological remains], in accordance with Circular 1998-2016-DDC-ARE / MC of the Decentralized Directorate of Culture of Arequipa.</t>
  </si>
  <si>
    <t>Photographic record
Activity report</t>
  </si>
  <si>
    <t xml:space="preserve">Photographic record
Quarterly Field Supervisor Report
Project Director’s Annual report </t>
  </si>
  <si>
    <t>The activities to improve sheds, carried out in 30 communities, took place in previously intervened areas, so it was not necessary to request the Certificate of Non-existence of Archaeological remains - CIRA.</t>
  </si>
  <si>
    <t>•	Soil conservation</t>
  </si>
  <si>
    <t>1. 1. Avoid compaction of the original soil layer in the area surrounding the work, to the extent possible.
2. Remove the layer of soil when it is dry, or the moisture content is less than 75%.
3. Keep the topsoil separated from the inorganic excavated subsoil; locate both separate piles where there is no chance of cascading and there are adequate drainage conditions. Protect them with a plastic cover to avoid erosion losses.
4. In the case of a reservoir, where storing the topsoil is not feasible, to the extent possible, relocate it nearby so that it can be recovered in case the reservoir is subsequently closed.
5. At the end of the activity, leave the workplace surroundings in better or similar conditions to those found before work.
6. Gather, classify and dispose of solid waste resulting from the activity, in accordance with the best practices in the area. If a disposal place is not found, take the waste to an appropriate disposal site, within the same district.
7. Document the management measures implemented, including the photographic archive.</t>
  </si>
  <si>
    <t>Procedure Implemented
Field Supervisor Report
Photographic Registry</t>
  </si>
  <si>
    <t>Procedure implemented by the Field Technical Specialist -Yachachiq
Monthly Report by the Field Supervisor</t>
  </si>
  <si>
    <t xml:space="preserve">No safeguard measures have been implemented because the activities have not yet been implemented: 1.2.3 Improvement of channels to improve water resources in wetlands, 1.2.4 Construction of rustic reservoirs for water storage rains, streams and natural springs. 
</t>
  </si>
  <si>
    <t>Regarding the risk in the effectiveness of the calls (in their contacts and motivation), at the following levels:                                                                                  
1.i. COPASA towards local authorities;
1.1. For each cycle of calls, the Project Field Supervisor prepares a synthesized proposal for the call.
1.2 The previous call proposal is reviewed, commented and authorized by the Project Director, who copies the final proposal to the COPASA’s Executive Director and to CAF- Implementing Entity.
1.3. The Project Field Supervisor initiates or implements the call proposal authorized by the Project Director.
1.5. The Environmental Specialist submits an evaluation report to the Project Director, who attaches it to the project’s periodic monitoring and evaluation reports.
1.6. It is the responsibility of the Project Director to verify that each authorized call proposal includes the relevant lessons learned that the Project may have generated.
2. At level ii. The local authorities (district mayors) towards the communities’ representatives, through other figures of the district authorities (vice governors, sub-prefects, commissioners, others) and through community leaders.
2.1. At the beginning of the Project, the Field Supervisor will prepare a list of critical contacts for each District (including contacts for each community, responsibilities, names and, if possible, phone numbers).
2.2. As of the first meeting, the Field Supervisor will be responsible for reaching agreements between the leaders and representatives of each community, organizing a network of key contacts (for each critical contact, two alternative means to deliver information).
2.3. The Field Supervisor initiates and implements the call proposal, authorized by the Project Director. 
2.4 In case there are errors made by the Field Technical Specialists that could lead to shortfalls in the calls, these will put in writing by the Field Supervisor.
2.5 The Field Supervisor verifies:                                                                                                                                                                                                                                          - Compliance of the agreements for the selection of direct beneficiaries 
-The effective call made to community members during the training and instruction sessions.
-Compliance with the quarterly schedule of training activities and field days. The role of the activities is shared with the district mayors. 
3. Regarding the risk in the coherence of the preparation of the agreements: the agreements must be practical and socially viable.
3.1. An agreement will be drawn up for each of the 18 selected districts and 36 communities targeted by the Project, in order to decide the mechanism to select the direct beneficiaries of the following activities:
a. Sheds for camelids, fences, cattle mesh, rustic water canals, rustic reservoirs, pressure irrigation modules.
b. Improved housing
c. Seeds for the cultivation of forage cereals at altitude, seeds for improved pastures at altitude, seeds to install clovers in wetland buffer areas.
d. Tools to improve rustic canals, to optimize water management.
e. Supplies for animal health campaigns.
f. Training workshops
3.2. As a direct beneficiary of the activities described in items a. and b., the following will be designated: 
-The head of each productive family unit
-Or the representative from a group of two or more families from productive units (in the latter case, members sign a commitment clause where they agree to share these spaces).
3.3. To aspire to become a direct beneficiary of the activities described between a. and e. above, the candidate must have participated in one or more of the corresponding training workshops.
3.4. To aspire to become a direct beneficiary of the activities described between a. and d. above, the candidate must commit to comply with the number of work hours or days set per activity, which must be defined in an agreement signed by the beneficiary.
3.5. Before signing each agreement, the Project Field Supervisor is responsible for distributing a list of the resources available for each activity.
4. Regarding the follow-up to the agreements in decision making processes.
4.1. In all meetings where at least one decision is made related to the selection of direct beneficiaries, the meeting minutes will include written evidence of this decision and all interested parties participating in the meeting will sign the minutes.
4.2. To make such a decision, a complete written copy of the minutes of each meeting must be available, and these minutes must include the agreements for the selection of direct beneficiaries.
4.3. The procedures followed to select the beneficiaries are explained to the community, and a clause acknowledging the selection process will be included in the minutes.
In agreements made prior to the Project’s activities or its outputs. 
5. Before the beginning of an activity cycle or developing a Project output, the Project Field Supervisor is responsible for:
5.1. Verifying that a workplan is prepared for the development of the activities or products.
5.2. Verifying that the workplan for the implementation of the activities or products is shared with the corresponding beneficiaries and participants.
5.3. Verifying that the contributions, opinions and requests of the beneficiaries and participants regarding the workplan for the implementation of the activities or products and its implications, are included in its dissemination.
5.4. If the beneficiaries request any modifications to the workplan, these will be submitted to the consideration of the communal Assembly .
5.5. Verifying that during the dissemination of the workplan, community members’ comments, opinions, requests or complaints and concerns related to other aspects of the project, are compiled in writing to the project Director and that the response is communicated in a timely manner to the community.</t>
  </si>
  <si>
    <t xml:space="preserve">Safeguard measures have not been implemented, because activity 1.1.5 for the recovery of wetlands has not been implemented yet.
The following means are used to transport personnel and materials. They all have the circulation and smoke control permits required by law:
- 1 COPASA 4x4 truck
- 5 trucks from Local Governments (one per province)
- 5 motorcycles
</t>
  </si>
  <si>
    <t>Risk monitoring is performed according to the ESMP, and the risks are within the levels identified by the project.</t>
  </si>
  <si>
    <t>No unexpected risks have been identified during the implementation of activities throughout the first year of the project.</t>
  </si>
  <si>
    <t>No risks have been identified.</t>
  </si>
  <si>
    <t xml:space="preserve">-  CAF has ensured the Project Director’s commitment in the implementation of the Environmental and Social Management Plan, as established in the agreement issued by its Legal Consultancy, and signed between the two Executing Entities and the Implementing Entity.
- CAF has initiated the process of hiring an Environmental and Social Specialist with its own resources
- Continuous evaluation and monitoring meetings are held </t>
  </si>
  <si>
    <t>Yes, they have been effective in fulfilling the established contractual commitments and thereby the measures for each of the environmental and social principles</t>
  </si>
  <si>
    <t xml:space="preserve">1. Coordination with authorities from the Ministry of Agriculture - AGRORURAL; Directorate of Livestock; Ministry of Culture; Environmental Authority - National Service of Natural Protected Areas - SERNANP, in order to learn about the protocols to follow in natural reserves and places with heritage protection.
2. Coordination with local governments to ensure strong compliance with project activities and women’s engagement in training sessions.
</t>
  </si>
  <si>
    <t>Yes they have been effective, since the commitments assumed by the mayors and community chiefs, have enabled stronger acceptance of the project and the conditions for its intervention, with regards to the implementation of the gender policy. As for measures to mitigate social and environmental risks, they are well accepted by the community because they are part of their traditional environmental care practices.</t>
  </si>
  <si>
    <t>Yes, the gender evaluation was carried out and consultations were held with the participation of women in the communities. As a result, the following gender-sensitive activities and indicators were included:
1. The project will guide its actions with the following criteria that promote equal participation and the empowerment of women in decision-making: i) In information and dissemination activities and in calls and invitations; ii) In meetings and decision-making processes in the communities; iii) In the logistics of the different events; iv) The commitment to ensure women’s participation is achieved during coordination activities with authorities and community leaders; v) The Project Director takes advantage of opportunities to motivate women's participation, during follow-up and monitoring activities, in identifying gaps and problems. The results of the call strategies and the participation of women are continuously monitored.
2. A parameter awarding priority to female heads of household was included for the selection of beneficiaries.
3. A goal specifying the minimum participation of women is considered for training activities throughout the entire project. Specifically for the housing improvement component, this percentage is increased.
4. At the organizational level, at least one woman is included in the civil defense platforms at the district and community level.
5. Preparing a guide on women’s development, personal growth and family strengthening.</t>
  </si>
  <si>
    <t>Yes it is included, as shown below:
OUTCOME 1.3: Improvement in the conditions of housing quality to withstand extreme climate conditions. - Indicator 1.3.2 Women heads of households prioritized in beneficiary selection criteria.
OUTCOME 2.1: Greater awareness and ownership concerning the local processes of management and self-management for adaptation to and reduction of climate risk.  -      Indicator 2.1.2 % of target population aware of local processes of management and self- management for adaptation to and reduction of climate risk.
OUTCOME 2.2: Greater awareness and ownership of local processes of adaptation to and reduction of climate risk. Indicator 2.2.4.3: Include at least one woman to the District's Civil Defense Platform and per Platform of Community Civil Defense. 
      - OUTPUT 2.2: Awareness activities about adaptation and risk reduction with group participation of the target population: see specific products under indicator 2.2.4.3 Number of  women included in the formation of each platform at district level. Indicator 2.2.4.6 Number of women included in the formation of each community level platform.
OUTCOME 2.3: improvement in awareness and climate risk management and adaptive techniques skills.
       - OUTPUT 2.3.4: Training sessions.  Indicator % of women participants (25% for all activities, 30% housing improvements)
      - Products 2.3.3: Elaboration of technical guides : 1,000 guides about personal and family development and strengthening aimed primarily at women.</t>
  </si>
  <si>
    <t>Prioritization of female heads of household as beneficiaries.</t>
  </si>
  <si>
    <t>outcome 1.3 Improvement in the conditions of housing quality to withstand extreme climate conditions Sec. 1.3.2:</t>
  </si>
  <si>
    <t>N° Women heads of households prioritized in the criteria of beneficiary selection</t>
  </si>
  <si>
    <t>0 women heads of households</t>
  </si>
  <si>
    <t>1 woman per community
(it is expected that 36 women will benefit)</t>
  </si>
  <si>
    <t>Poor. This activity has been rescheduled for the second year of execution, because home improvements in the communities are made after May, when the rainy period has passed. During 2019, it could not be executed because heavy rains affected the communities' economy, forcing the population to look for work alternatives to alleviate the losses, delaying the improvement of their homes.
- The decision was made with the communities to prioritize and focus community work efforts on animal protection and pasture improvement activities.
- An agreement was reached with the communal authorities to select at least one female head of household per community and this benefit was additionally included in the improvement of sheds. There are 7 female beneficiaries of executed sheds.</t>
  </si>
  <si>
    <t>Equal participation and empowerment of women in decision making regarding project activities.</t>
  </si>
  <si>
    <t>outcome 2.1  Greater awareness and ownership concerning the local processes of management and self-management for adaptation to and reduction of climate risk. Sec 2.1.2</t>
  </si>
  <si>
    <t xml:space="preserve"> % of target population aware of local processes of management and self-management for adaptation to and reduction of climate risk is made up of women.</t>
  </si>
  <si>
    <t>No uniform and
reliable
baseline information
was
identified.</t>
  </si>
  <si>
    <t>25%  set as the project goal.
(31% of women's participation was achieved)</t>
  </si>
  <si>
    <t>Satisfactory. 62 training workshops were held on shed improvement, improved pasture planting and livestock fence installation. Female participation amounted to 31% (440 participations)</t>
  </si>
  <si>
    <t>Include women at the organizational level in climate risk management</t>
  </si>
  <si>
    <t>output 2.2.4 Advisories for the formation and strengthening of district
and community level civil defense
platforms (reconnoitering, startup). Sec 2.2.4.3</t>
  </si>
  <si>
    <t>N° of women included in the formation of each platform at district level.</t>
  </si>
  <si>
    <t>Without precedents. The project will promote the formation of the first platforms.</t>
  </si>
  <si>
    <t>1 woman per district platform</t>
  </si>
  <si>
    <t>Poor. Activity rescheduled for the second year, due to the change of authorities at the regional level, with whom it was agreed to include the activities of the Government Axis (OUTCOME 2.1) as of January 2020.
During coordination efforts with the Mayors, it was agreed to promote the inclusion of at least one woman in each civil defense platform</t>
  </si>
  <si>
    <t>Include women at the organizational level in disaster risk management.</t>
  </si>
  <si>
    <t>2.2.4.6 N° of women included in the formation of each community level platform.</t>
  </si>
  <si>
    <t>1 woman per communal platform</t>
  </si>
  <si>
    <t>Poor. Activity rescheduled for the second year, since it is carried out in coordination with the local government.
Peasant communities’ authorities committed to ensuring the participation of at least one woman in the Civil Defense Platform.</t>
  </si>
  <si>
    <t>Personal and family development</t>
  </si>
  <si>
    <t>output 2.3.3 Elaboration of technical guides. 
- about personal and family development and strengthening aimed primarily at women.</t>
  </si>
  <si>
    <t xml:space="preserve">N° developed guides and delivered </t>
  </si>
  <si>
    <t>Baseline value
not applicable</t>
  </si>
  <si>
    <t>1000 guides delivered</t>
  </si>
  <si>
    <t>Poor. The design of the guide for Family Development and Welfare is scheduled for the second year of the project.
However, the design of the five guides delivered, consider women as protagonists of project’s planed activities. The following guides were distributed equally to women:
1) Shed Improvement.
2) Climate change adaptation.
3) Planting of forage cereals.
4) Installation of irrigation pilot, and
5) Operation of the early warning system</t>
  </si>
  <si>
    <t>Equal participation and empowerment of women in decision making regarding project activities..</t>
  </si>
  <si>
    <t>output 2.3.4 Training sessions. Sec 2.3.4.4</t>
  </si>
  <si>
    <t xml:space="preserve">% of women participants </t>
  </si>
  <si>
    <t>25% for all the activities except for household improvement activities</t>
  </si>
  <si>
    <t xml:space="preserve">Satisfactory. Women’s participation in training sessions amounted to 31%. </t>
  </si>
  <si>
    <t>30% for housing improvement activities.</t>
  </si>
  <si>
    <t>Poor. It was postponed for the second year, due to delays that hindered activities in the field. These delays correspond to procedures with the Environmental Authority, and climatic events such as snowfall, heavy rains and low temperatures, which affected the population’s livelihoods. The implementation of activities was prioritized with the communities:
  1.-Improvement of sheds and installation of livestock mesh fences, for the first stage, and sowing and water management (installation of technical or sprinkler irrigation systems); during the last quarter of the first year.</t>
  </si>
  <si>
    <t xml:space="preserve">The Implementing Entity – CAF Legal Advisor’s Office, issued a tripartite Agreement which was signed by CAF, by the Technical Executing Entity - COPASA and the Administrative Executing Entity - CONDESAN. This agreement sets the parties’ roles and responsibilities, in accordance with the provisions of the approved Ayninacuy project proposal and the actions specified therein to comply with a gender approach. </t>
  </si>
  <si>
    <t>The effectiveness of the agreements is evidenced in compliance with the Environmental and Social Management Plan, specifically policy # 5, gender equality and women’s empowerment. The effective management of calls is evidenced in women’s strong participation in training workshops, which has promoted empowerment in decision making. Likewise, commitments to prioritize female heads of household in the beneficiary group were met.</t>
  </si>
  <si>
    <t>18 agreements (covenants) were formulated at the district level and 36 agreements at the community level, to ensure women’s involvement and strong participation. Point five in each document states "(...) this signed agreement will allow the consolidation of the capacities of women and men in the beneficiary peasant communities (...)”. Committed local authorities include 2 mayors, contributing to raise the level of women's empowerment in the community.</t>
  </si>
  <si>
    <t>They have been effective; the population has accepted and acknowledged the participation of women in different project activities. This has been reflected in women’s participation in training workshops (improvement of sheds, fences and crops) and in the development of capacities and technical skills in family productivity.</t>
  </si>
  <si>
    <t>It was identified that the communities of Río Blanco, Huilluco and Cuspa, women’s participation is low, in contrast to the rest of the communities where women’s participation exceeds 22%, even reaching 55% in some cases (Pamapamarca, Hanansaya I, San Antonio de Chuca). Therefore, the Yachachiqs are making home visits, which they have been carrying out since July in these communities: 30 families in Rio Blanco, 21 families in Huilluco, 24 families in Cuspa, thereby reinforcing awareness and motivation initiatives with women and their families</t>
  </si>
  <si>
    <t>For the second year, a chapter will be made available in the Yachachiq field notebook to enable collecting or writing down women's complaints and suggestions, if any.</t>
  </si>
  <si>
    <t>-Agreement signed between the executing entities prior to the beginning of the execution of the Project</t>
  </si>
  <si>
    <t>The Legal Advisor’s Office of the Implementing Entity - CAF, issued a tripartite Agreement which was signed by CAF, by the Technical Executing Entity - COPASA and the Administrative Executing Entity - CONDESAN. This agreement establishes the roles and responsibilities of the parties, in accordance with the provisions of the approved proposal of the Ayninacuy project.</t>
  </si>
  <si>
    <t xml:space="preserve">-The different CAF areas carry out the fiduciary and financial supervision of the execution of the funds, as well as the monitoring of the technical advances of the Project </t>
  </si>
  <si>
    <t>The Authorities are informed about the progress of the Project -The Regional Government of Arequipa and the Ministry of Environment are aware of the progress of the Project and participate in meetings and Committees The Regional Government of Arequipa and the Ministry of Environment are part of the Advisory Steering Committee, and they are kept informed about the progress of the Project in technical, fiduciary and administrative matters. Information and local, district and provincial authorities’ engagement with the project have been promoted through the Technical Executing Entity - COPASA.</t>
  </si>
  <si>
    <t>Outcome 6</t>
  </si>
  <si>
    <t>All project components/outcomes</t>
  </si>
  <si>
    <t>All Project components/outcomes</t>
  </si>
  <si>
    <t>María Carolina Torres -Directorate for Sustainability, Inclusion and Cimate Change Executive, CAF</t>
  </si>
  <si>
    <t>mctorres@caf.com</t>
  </si>
  <si>
    <t>1- Awareness of the Project’s benefits at the national, sub-national and community level.
2- Initiation of administrative activities for activity programming.
3- Project beneficiaries have been identified.</t>
  </si>
  <si>
    <t>1- Office installed with equipment for follow up and project monitoring.
2- Field personnel is trained and is operating</t>
  </si>
  <si>
    <r>
      <t xml:space="preserve">1. A donation was received from local companies with the following equipment: Two (2) desktop computers; Two (2) laptops; One (1) camera; One (1) Multimedia Projector and Three (3) motorcycles, which facilitated the start of activities and the operation of the office.
2. There were delays in hiring the Field Technical Specialists - Yachachiqs, due to:
       • The beginning of field activities were planned for April 2019, because the planting activities, as of October 2018, had already been concluded according to the alpaca calendar.
       • Shed improvements must be carried out between March and November (period of drought in the high Andean areas), so it was not possible to start in October 2018.
       • It is not easy to find bilingual trained technical personnel (Quechua/Spanish), to facilitate communication with community members.
       • In order to comply with the environmental and social safeguards which would allow entering the field, exhaustive actions were carried out to obtain a response from the environmental authority to OFFICIAL COMMUNICATION 122-2018 GRA / COPASA / DE, regarding the "compatibility opinion and report" of the communities settled in the scope of the Natural Reserve of Salinas and Aguada Blanca and Cotahuasi Sub-basin Landscape Reserve. In January 2019, the TECHNICAL OPINION 954-2018-SERNANP-DGANP document was received from the environmental authority, which declares the compatibility of the project activities.
Similarly, the OFFICIAL COMMUNICATION 102-2017 GRA / COPASA / DE, which requests the MINAM to identify the competent authority and/or determine the enforceability of the project’s environmental certification. Finally, with OFFICIAL COMMUNICATION 921-2018-MINAM / VMGA / DGPIGA of December 31, 2018, it was resolved that the project </t>
    </r>
    <r>
      <rPr>
        <u/>
        <sz val="11"/>
        <rFont val="Times New Roman"/>
        <family val="1"/>
      </rPr>
      <t>does not require an Environmental Certification.</t>
    </r>
    <r>
      <rPr>
        <sz val="11"/>
        <rFont val="Times New Roman"/>
        <family val="1"/>
      </rPr>
      <t xml:space="preserve">
      • In order to carry out the activities in the field, it was necessary to ratify commitments (agreements) with the new authorities (2019-2022), which was carried out during the months of January-March 2019.</t>
    </r>
  </si>
  <si>
    <t>MS</t>
  </si>
  <si>
    <t>1- Technical personnel is installed in the 5 provinces.
2- The supervisor attends to the needs of 5 provinces</t>
  </si>
  <si>
    <t>1- Since May 2019, there are 5 Field Technical Specialists (natural Yachachiqs from each area) installed in the prioritized districts of each province and they coordinate their work directly with the communities.
2- It is necessary to hire a Second Field Supervisor to support and recover the time and make up for the delays in reaching the most remote provinces. The current Supervisor must cover a territorial extension of more than 1500 km, which corresponds to making a round trip of the project. This means that the field supervisor needs 45 field days to implement his activities. For two supervisors, they can distribute the workload between 22 days.</t>
  </si>
  <si>
    <t>1- Implementation of mechanisms for purchases and inventory development in the first quarter of implementation.</t>
  </si>
  <si>
    <t>1.1. During the first semester of project implementation, there was a sufficient and favorable learning curve for the recognition of acquisition mechanisms set by the Administrative Executing Entity (CONDESAN).
1.2. Limitations for the identification of suppliers that could cover the purchase demands for the most remote communities. This condition has already been overcome.
1.3. Upon issuance of this report, purchases have been made in accordance with the request for acquisition plans to execute pending activities for the first year.</t>
  </si>
  <si>
    <t>1- Commitment and agreements signed with authorities and beneficiaries in the first quarter of implementation</t>
  </si>
  <si>
    <t>1. From January to May 2019, coordination with the new elected authorities continued and culminated in the ratification of the agreements. Therefore, the project obtained the new elected authorities’ support for the deposits, surveillance and for transporting materials to beneficiary communities in their territorial areas.
Currently there is a strong commitment from local and communal governments with regard to the execution of project activities.</t>
  </si>
  <si>
    <t>Within the expected scheduled time:
1.1. Initial workshop to launch the project with authorities and community representatives. (October 15th, 2018)
2.1. The project’s administrative staff (Director and Assistant) has been hired and is installed at the headquarters of the Cooperation for the Sustainable Self-Development Process of Arequipa-COPASA of the Arequipa Regional Government (October 2018).
2.2. The following programming activities were carried out: Operational Activities Plan; Preparing and signing Agreements with the Authorities; Procedures for obtaining permits from environmental authorities; Calls, interviews and selection process for the Field Supervisor and 5 Field Technical Specialists.
3.1. The beneficiaries were identified by the communities’ steering committee.
3.2. Information from the Household Targeting System - SISFOH (http://www.sisfoh.gob.pe/ ) was used for the socio-economic selection of beneficiaries. This is an official instrument used by the State's social programs, and is critical to respond to the needs of social information that the Peruvian state uses for the implementation of its public policies, linked to poverty reduction.
(http://www.sisfoh.gob.pe/ )</t>
  </si>
  <si>
    <t>OUTCOMES 1.1, 1.2 and 1.3</t>
  </si>
  <si>
    <t>OUTCOME 2.1: Greater awareness and ownership concerning the local processes of management and self- management for adaptation to and reduction of climate risk.</t>
  </si>
  <si>
    <t>Although the start of the Project (2018) was well received by the Regional Government as well as Local, Community Governments and beneficiaries; there were delays in the first semester of execution, due to issues beyond those projected in the proposal, such as:
1. New electoral period of regional and local authorities, in January 2019. Therefore, it was necessary to inform and sensitize new officials about the benefits of the project and the commitments assumed by the previous government, with the following results:
- Written communications were sent and visits were made to the new authorities during the months of January and February, informing them about the implementation of the project and the recognition of the commitments assumed by the previous authorities (deposits, inventories, surveillance and transfer of materials to the beneficiary communities in their territorial areas).
- During the months of March, April and May, 5 provincial agreements, 17 district agreements and 34 communal agreements were ratified. Only the Local Government of Andagua refused, due to political problems with its predecessor. Therefore, an evaluation was carried out to find a  replacement and the Pampacolca district was selected since it met the conditions and the mayor was a woman.
- The activities of the Government Axis (OUTCOME 2.1) had to be rescheduled for the second year in order to be articulated to the Municipal Programs.
- The beginning of the project in October (2018) was close to the period of heavy rains, so the activities of the Animal Protection and Health Axis (Component 1) were scheduled for the month of May 2019, so that it coincided with the sowing and alpaca communities’ management calendar (official agricultural and alpaca calendar).
- The January-March period of heavy rains affected 60% of the selected districts declared in a state of emergency through Supreme Decree No. 023-2019-PCM (February 12, https://www.indeci.gob.pe/ rehabilitation / declarations-state-of-emergency / year-2019 / February-2019 /). The communities were affected again by the effects of low temperatures (-20 ° C), at an intensity not foreseen in the project, during June-August 2019, and 84% of the districts were declared in a state of emergency through Supreme Decree N ° 158-2019-PCM (https://www.indeci.gob.pe/rehabilitacion/declaratoria-estado-de-emergencia/ano-2019/setiembre/). As a result of this situation the community decided that activities related to the recovery of their livelihoods (improvement of sheds, pastures and water resources management: installation of irrigation systems) should be prioritized. 
- There was a delay in hiring agricultural technical personnel (Yachachiqs), due to the reasons explained above.
- From October 2018 to January 2019, the programming of the field activities was also conditioned to compliance with the environmental safeguards: 1) the approval of the SERNANP Compatibility report (OP 954-2018 SERNANP -DGNAP, delivered in January 2019 ), a requirement to carry out the work in the communities located nearby or in buffer areas of the natural and landscape reserves; 2) MINAM response on the project’s Environmental Certification requirement, which was resolved through Report N ° 1161-2018-MINAM / VMGA / DGPIGA of December 31, 2018, indicating that no certification was required.</t>
  </si>
  <si>
    <t xml:space="preserve">Products 1.1.1
N° of shelters built. </t>
  </si>
  <si>
    <r>
      <rPr>
        <b/>
        <sz val="11"/>
        <color rgb="FF000000"/>
        <rFont val="Times New Roman"/>
        <family val="1"/>
      </rPr>
      <t xml:space="preserve">33 sheds executed </t>
    </r>
    <r>
      <rPr>
        <sz val="11"/>
        <color rgb="FF000000"/>
        <rFont val="Times New Roman"/>
        <family val="1"/>
      </rPr>
      <t>in 30 communities,
51 sheds in the process of completion during the first quarter of the second year, in 36 communities.</t>
    </r>
  </si>
  <si>
    <t xml:space="preserve">First year: 84
end of project: 270 </t>
  </si>
  <si>
    <t xml:space="preserve">Products 1.1.2 
N° of fences installed </t>
  </si>
  <si>
    <r>
      <rPr>
        <b/>
        <sz val="11"/>
        <color rgb="FF000000"/>
        <rFont val="Times New Roman"/>
        <family val="1"/>
      </rPr>
      <t>9 livestock fences installed;</t>
    </r>
    <r>
      <rPr>
        <sz val="11"/>
        <color rgb="FF000000"/>
        <rFont val="Times New Roman"/>
        <family val="1"/>
      </rPr>
      <t xml:space="preserve"> material delivered to 24 communities for the installation of 24 fences during the first quarter of the second year.</t>
    </r>
  </si>
  <si>
    <t>Products 1.1.3
Ha of high altitude forage cereals planted</t>
  </si>
  <si>
    <t xml:space="preserve">0 ha of crops installed,
• The selection of suitable lands for the installation of crops has begun.
• The beginning of the project on October 2018 project did not allow the execution of this activity due to the sowing schedule according to the alpaca calendar. The sowing period is carried out from October to November, after having prepared the land and at the beginning of the rainy season.
• According to the alpaca calendar (October 2019) certified seeds of forage cereals were delivered to 36 communities for the installation of 281 hectares. </t>
  </si>
  <si>
    <t xml:space="preserve">First year
281 Ha.
End of the project
900 Ha  </t>
  </si>
  <si>
    <t>Products 1.1.4
Ha of improved grasses seeded</t>
  </si>
  <si>
    <t xml:space="preserve">0 ha of crops
• Progress was made with land preparation for sowing 5 Ha of grass seeds: land selection, preparation and fertilization. The crops will be installed as of November 2019.
• The communities’ planting period from October to December was taken into account, according to the official agricultural calendar.  </t>
  </si>
  <si>
    <t xml:space="preserve">First year: 5
End of project 72 </t>
  </si>
  <si>
    <t>Products 1.1.5
Ha of wetlands improve with clover</t>
  </si>
  <si>
    <t xml:space="preserve">0 improved wetlands
• Progress was made with the selection of wetlands in processes involving drying, cleaning and maintenance of channels. In the months of November and December 2019, the recovery process will begin by resowing 27 Ha (the wetlands’ water cycle begins in October, with the beginning of the rainy season in the Andean areas) in buffer zones </t>
  </si>
  <si>
    <t xml:space="preserve">First year: 27
End of project 72  </t>
  </si>
  <si>
    <t>Products 1.1.6
N° of dosed animals executed.</t>
  </si>
  <si>
    <t xml:space="preserve">First year: 3,125
End of the project
10,000 </t>
  </si>
  <si>
    <t>Products 1.2.1
N° of modules irrigation installed. Ha of improved grasses</t>
  </si>
  <si>
    <t xml:space="preserve">0 modules installed
• Progress has been made with the selection and preparation work for the installation of 05 irrigation systems
• The water cycle of the Andean areas takes place between October and March, so the collection works must start on May. </t>
  </si>
  <si>
    <t xml:space="preserve">First year: 5
End of project 72  </t>
  </si>
  <si>
    <t>Products 1.2.2
N° of wetlands with improved irrigation via rustic canals.</t>
  </si>
  <si>
    <t>0 wetlands irrigated 
• Improvement of canals has been rescheduled for the first quarter of the second year. The water cycle of the Andean areas takes place between October and March, so the collection works must start on May.</t>
  </si>
  <si>
    <t xml:space="preserve">First year: 13
End of project
 36  </t>
  </si>
  <si>
    <t xml:space="preserve">
Products 1.2.3
N° meters of improved canals</t>
  </si>
  <si>
    <t>0 meters of improved canals
• The activity has been rescheduled for the second year. The water cycle of the Andean areas takes place between October and March, so the collection works must start on May.</t>
  </si>
  <si>
    <t xml:space="preserve">First year: 0
End of project
10,000 ml   </t>
  </si>
  <si>
    <t>Products 1.2.4
N° of reservoirs (ponds) built.</t>
  </si>
  <si>
    <t>0 reservoirs improved 
• The activity has been rescheduled for the second year. (The water cycle of the Andean micro-watersheds takes place between October and March, so the collection works must start on May</t>
  </si>
  <si>
    <t xml:space="preserve">First year: 11
End of project 36  </t>
  </si>
  <si>
    <t>Products 1.3.1.1
N° of safe water purification systems installed</t>
  </si>
  <si>
    <t xml:space="preserve">0 Water Purification Systems
• The activity has been rescheduled for the second year. This decision was made by the communities during communal assemblies, sessions on agreements regarding scheduling of trainings and training meetings where approximately 30 to 40 community members participated and prevention activities for the recovery of their livestock capital were prioritized.  </t>
  </si>
  <si>
    <t xml:space="preserve">First year: 2
End of project: 5 </t>
  </si>
  <si>
    <t xml:space="preserve">Products 1.3.2.2
N° of  Composting Latrines Built </t>
  </si>
  <si>
    <t xml:space="preserve">0 Hygienic Services with Biodigesters
• The activity has been rescheduled for the second year, for the reasons already explained in Product 1.3.1.1 0 </t>
  </si>
  <si>
    <t xml:space="preserve">First year: 24
End of project 72  </t>
  </si>
  <si>
    <t>Products 1.3.2.3
N° of improved stoves built</t>
  </si>
  <si>
    <t xml:space="preserve">0 Improved Kitchens
• the activity has been rescheduled for the second year, for the reasons already explained in Product 1.3.1.1 </t>
  </si>
  <si>
    <t>Products 1.3.2.3
N° of photovoltaic panels installed</t>
  </si>
  <si>
    <t xml:space="preserve">0 photovoltaic panels installed
• The activity has been rescheduled for the second year, for the reasons already explained in Product 1.3.1.1   </t>
  </si>
  <si>
    <t>Products 1.3.2.4
N° of solar walls</t>
  </si>
  <si>
    <t>0 solar walls
• The activity has been rescheduled for the second year, for the reasons already explained in Product 1.3.1.1</t>
  </si>
  <si>
    <t>Products 2.1.1.1
N° of agreements (covenants) Provincial</t>
  </si>
  <si>
    <r>
      <rPr>
        <b/>
        <sz val="11"/>
        <color rgb="FF000000"/>
        <rFont val="Times New Roman"/>
        <family val="1"/>
      </rPr>
      <t xml:space="preserve">5 agreements signed with the provinces </t>
    </r>
    <r>
      <rPr>
        <sz val="11"/>
        <color rgb="FF000000"/>
        <rFont val="Times New Roman"/>
        <family val="1"/>
      </rPr>
      <t xml:space="preserve">of Arequipa, Caylloma, La Unión, Castilla and Condesuyos </t>
    </r>
  </si>
  <si>
    <t xml:space="preserve">First year: 4
End of project 4  </t>
  </si>
  <si>
    <t>Products 2.1.1.1
N° of agreements (covenants) District</t>
  </si>
  <si>
    <r>
      <rPr>
        <b/>
        <sz val="11"/>
        <color rgb="FF000000"/>
        <rFont val="Times New Roman"/>
        <family val="1"/>
      </rPr>
      <t xml:space="preserve">18 agreements signed with the districts of </t>
    </r>
    <r>
      <rPr>
        <sz val="11"/>
        <color indexed="8"/>
        <rFont val="Times New Roman"/>
        <family val="1"/>
      </rPr>
      <t xml:space="preserve">S.J. Tarucani, Pampamarca, Huaynacotas, Puyca,Toro, Chuquibamba, Andaray, Yanaquihua, Salamanca, Callalli, Tuti, S.A. Chuca, Caylloma, Sibayo, Chachas, Chilcaymarca, Orcopampa y Pampacolca </t>
    </r>
  </si>
  <si>
    <t xml:space="preserve">First year: 18
End of project 18  </t>
  </si>
  <si>
    <t>Products 2.1.2.1
N° of dissemination and motivation visits (Community)</t>
  </si>
  <si>
    <t xml:space="preserve">36 agreements signed with the communities  </t>
  </si>
  <si>
    <t xml:space="preserve">First year: 36
End of project 36 </t>
  </si>
  <si>
    <t>Products 2.2.2
N° de  events for implementation and dissemination module</t>
  </si>
  <si>
    <t>0, the activity has been rescheduled for the second year, due to the fact that the new regional educational authorities decided that support to the risk management and climate change axis should be start on the second year of government: 2020. The Manager of the Regional Education Directorate has been changed three times.</t>
  </si>
  <si>
    <t xml:space="preserve">First year: 21
End of project 36 </t>
  </si>
  <si>
    <t>Products 2.2.3
N° of accompaniment processes to project execution.</t>
  </si>
  <si>
    <t xml:space="preserve">0, the activity has been rescheduled for the second year, for the reasons already explained in Product 2.2.2 </t>
  </si>
  <si>
    <t xml:space="preserve">First year: 1
End of project 5 </t>
  </si>
  <si>
    <t>Products 2.2.4
N° of processes initiated and culminated.</t>
  </si>
  <si>
    <t xml:space="preserve">First year: 6
End of project 18  </t>
  </si>
  <si>
    <t>Products 2.3.3.1
N° developed guides</t>
  </si>
  <si>
    <r>
      <rPr>
        <b/>
        <sz val="11"/>
        <color rgb="FF000000"/>
        <rFont val="Times New Roman"/>
        <family val="1"/>
      </rPr>
      <t xml:space="preserve">5 guides developed, </t>
    </r>
    <r>
      <rPr>
        <sz val="11"/>
        <color rgb="FF000000"/>
        <rFont val="Times New Roman"/>
        <family val="1"/>
      </rPr>
      <t xml:space="preserve">addressing the following topics:
 1) improvement of sheds, 2) adaptation to climate change,
3) planting of forage cereals,
4) installation of irrigation pilot 
5) operation of the early warning system.
16,380 guides were printed, 5000 on Adaptation were delivered and another 2400 (480 guides per topic) were delivered to beneficiaries and local and communal authorities.  </t>
    </r>
  </si>
  <si>
    <t>First year: 5 printed guides
End of project 13</t>
  </si>
  <si>
    <t>Products 2.3.3.2
N° of printed copies</t>
  </si>
  <si>
    <r>
      <rPr>
        <b/>
        <sz val="11"/>
        <color rgb="FF000000"/>
        <rFont val="Times New Roman"/>
        <family val="1"/>
      </rPr>
      <t>16,380 printed guides are being delivered</t>
    </r>
    <r>
      <rPr>
        <sz val="11"/>
        <color rgb="FF000000"/>
        <rFont val="Times New Roman"/>
        <family val="1"/>
      </rPr>
      <t xml:space="preserve"> in each of the trainings in all project areas.   </t>
    </r>
  </si>
  <si>
    <t xml:space="preserve">First year: 12,286
End of project 43,000  </t>
  </si>
  <si>
    <t>Products 2.3.4.1
N° of participants per workshop  (5 per community) for the installation of early warning EWS teams</t>
  </si>
  <si>
    <t xml:space="preserve">0, activities are planned for the second year of execution.
Jointly the new authorities, its implementation was scheduled for the year 2020  </t>
  </si>
  <si>
    <t xml:space="preserve">First year: 21
End of project 180  </t>
  </si>
  <si>
    <t xml:space="preserve">Products 2.3.4.2
N° of participants per workshop  in the upgrading of the community civil defense platforms </t>
  </si>
  <si>
    <t xml:space="preserve">First year: 68
End of the project
540   </t>
  </si>
  <si>
    <t xml:space="preserve">Products 2.3.4.3
N° students per workshop </t>
  </si>
  <si>
    <t xml:space="preserve">First year: 125
End of the project 1,000 trained students  </t>
  </si>
  <si>
    <t xml:space="preserve">Products 2.3.4.4
N° of participants per workshop held in 05 provincial municipalities for EDAN teams </t>
  </si>
  <si>
    <t xml:space="preserve">First year: 13
End of project 64   </t>
  </si>
  <si>
    <t>Products 2.3.4.4
% of women participants (25% for all activities, 30% housing improvements)</t>
  </si>
  <si>
    <r>
      <rPr>
        <b/>
        <sz val="11"/>
        <color rgb="FF000000"/>
        <rFont val="Times New Roman"/>
        <family val="1"/>
      </rPr>
      <t xml:space="preserve">31% of female participants </t>
    </r>
    <r>
      <rPr>
        <sz val="11"/>
        <color rgb="FF000000"/>
        <rFont val="Times New Roman"/>
        <family val="1"/>
      </rPr>
      <t>in project workshops for the improvement of sheds, installation of livestock fence and management and conservation of forage cereals.</t>
    </r>
  </si>
  <si>
    <t xml:space="preserve">25% during the entire execution   </t>
  </si>
  <si>
    <t xml:space="preserve">Products 2.3.4.5
N° of beneficiary households participate in the process of elaboration of prevention plans through training programs. </t>
  </si>
  <si>
    <t xml:space="preserve">First year: 108
End of project 540   
</t>
  </si>
  <si>
    <t xml:space="preserve">Products 2.3.4.6
N° of participants per workshop, municipal official and community representatives are trained in prevention workshops, </t>
  </si>
  <si>
    <t xml:space="preserve">First year: 36
End of project 142   </t>
  </si>
  <si>
    <t>Products 2.3.4.7
N° of participants per workshop,  Training sessions for the transfer of techniques for improvement of rural Andean highland housing: Trombe solar walls.</t>
  </si>
  <si>
    <t xml:space="preserve">0, activities planned for the second year of execution. These training sessions are linked to OUTCOME 1.3 for home improvement and their activities were rescheduled  </t>
  </si>
  <si>
    <t xml:space="preserve">First year: 28
End of project 140   </t>
  </si>
  <si>
    <t xml:space="preserve">Products 2.3.4.8
N° of participants per workshop, Construction of composting latrines </t>
  </si>
  <si>
    <t xml:space="preserve">First year: 28
End of project 141  </t>
  </si>
  <si>
    <t xml:space="preserve">Products 2.3.4.9
N° of participants per workshop, Construction of improved stoves </t>
  </si>
  <si>
    <t xml:space="preserve">First year: 28
End of project 142  </t>
  </si>
  <si>
    <t xml:space="preserve">Products 2.3.4.10
N° of participants per workshop, Installation of photovoltaic panels </t>
  </si>
  <si>
    <t xml:space="preserve">First year: 28
End of project 143 </t>
  </si>
  <si>
    <t>Products 2.3.4.11
N° of participants per workshops (144 workshops)</t>
  </si>
  <si>
    <r>
      <t xml:space="preserve">469 people trained </t>
    </r>
    <r>
      <rPr>
        <sz val="11"/>
        <rFont val="Times New Roman"/>
        <family val="1"/>
      </rPr>
      <t xml:space="preserve">in adaptive technologies for the management and conservation of forage cereals and the installation of livestock mesh fences.
These activities are programed to be completed in the second year of the project, since training sessions for the improvement of sheds, pastures, water resource management and housing improvements are carried out in advance of activities with the communities. Furthermore, training activities for communities and authorities to strengthening risk management and adaptation to climate change are scheduled for the year 2020   </t>
    </r>
  </si>
  <si>
    <t xml:space="preserve">First year: 1,172
End of project 3,750 beneficiaries   </t>
  </si>
  <si>
    <t>0 animals received doses 
• 3,125 doses of medication were acquired in the month of October 2019: restorative medications and antibiotics, for the beginning of animal health campaigns, in the month of November 2019 (in coordination with the campaigns programmed by the National Agricultural Health Service - SENASA and the Local Governments for the months of October and November)
There were limitations in identifying suppliers within the region</t>
  </si>
  <si>
    <t xml:space="preserve">First year: 33
End of project 72 </t>
  </si>
  <si>
    <t>OUTCOME 1.1: Improvements in the conditions and means of providing animal nourishment and health, through strengthening the life strategies in relation to the impacts of climate change.</t>
  </si>
  <si>
    <t>OUTCOME 1.2: Improvements in the availability of water and irrigation conditions allow for providing greater volumes of vegetal production and of greater areas consolidated for animal feed</t>
  </si>
  <si>
    <t xml:space="preserve"> OUTCOME 1.3 Reduction
in cases indexes of ARIS and ADDS in communities and beneficiary households</t>
  </si>
  <si>
    <t>OUTCOME 2.2: Greater awareness and ownership of local processes of adaptation to and reduction of climate risk</t>
  </si>
  <si>
    <t>OUTCOME 2.3: improvement in awareness and climate risk management and adaptive techniques skills.</t>
  </si>
  <si>
    <t>1. Institutional arrangements were carried out during the start of the Project (October 2018) and institutional support was obtained for the deposits, surveillance and for transporting materials to beneficiary communities from their territorial areas.
2. Changes in local and regional authorities in the first quarter of 2019 generated delays in the programming of the activities of the government axis and risk management and climate change (OUTCOME 2.1, OUTCOME 2.2), because the commitment of the new authorities and the ratification of previously signed agreements were required.
3. There were unexpected climatic problems such as heavy rains during January - March and snow-low temperatures during June-July 2019. These limited the execution of activities to improve the alpaca sheds and it was necessary to postpone the reconstruction of rustic ponds, reprogram sowing and the transportation of materials to the work area.
4. Development of synergies with public and private institutions such as: Regional Council from the Regional Government of Arequipa, Agro-Rural Program (Agricultural-Rural Productive Development Program) of the Ministry of Agriculture, National Meteorology and Hydrology Service of Peru (SENAMHI-MINAM), National Service of Natural Protected Areas- SERNAMP- (MINAM), Regional Agricultural Directorate of Arequipa, Arequipa Chamber of Commerce (considering its rural support program for high Andean areas), National Livestock Directorate of the Ministry of Agriculture and Irrigation (MINAGRI), National Service of Health and Quality Agri-Food -SENASA, Head of Community Development of Cerro Verde Mining Company, Head of Community Relations of Bateas Mining Company, Autonomous Authority of Majes - AUTODEMA.
5. It should be borne in mind that the activities foreseen in the project for sowing, animal health and water collection must be carried out within the Andean basin hydrological cycle and the alpaca calendar, established by the communities (beginning of sowing cycle in November, improvement of facilities as of March, animal health campaigns are carried out in October / November, improvement of wetlands begins in September, improvement of rustic ponds are carried out in September). Therefore, these activities began in May.
6. Poor condition of the roads due to landslides and snowfall, limited the assistance provided to very scattered and remote communities. (Orcopampa-Caylloma, San Juan de Tarucani road, Cotahuasi – Pampamarca road, Pampacolca - Chuquibamba road was out of service; access to Cotahuasi was affected by the activation of a geological fault). This has limited the delivery of materials for the improvement of sheds and fences in the most remote communities, located in the provinces of La Unión and Condesuyos.
7. Good coordination with local authorities and the permanent residence of the Field Technical Specialists -Yachachiqs in the prioritized districts, as well as the scheduled monitoring of the Field Supervisor, the Administrative Assistant and the Project Director, enabled starting and continuing with field activities during the second semester of execution.
8. The coordination process between the Technical Executing Entity - COPASA and the Administrative Executing Entity - CONDESAN, for the purchase processes was longer than expected, generating delays in the first semester. This situation has already been overcome.</t>
  </si>
  <si>
    <t>The delays were detailed in the previous point. The following measures were carried out in response:
1. Permanent coordination of the technical team with local and communal authorities through motivational and awareness visits, to explain the project’s components, areas of influence, selection of beneficiaries, explanation of the importance of taking into account the risks and the timely prevention of harmful events linked to climate change in the high Andean zone.
2. Given that the beginning of the project was close to the rainy season in the high Andean areas, and this was not compatible with the communities’ agricultural calendar (from April to November), field activities were rescheduled to begin on the second semester of the project.
3. The procedures were completed before the National Service of Natural Protected Areas-SERNANP, with authorization from the Compatibility Report that was necessary to intervene in the areas of natural and landscape reserve. This guaranteed the beginning of field activities in April 2019, allowing local communities and authorities to learn about the Ayninacuy project and familiarize themselves with the team and the work methodology, in order to transfer the techniques and knowledge.
4. Problems regarding accessibility to work areas, due to the period of heavy rains, were overcome in many cases by identifying some alternate routes, and in other cases we had to wait to be able to pass through (in cases of cave-ins or landslides).
5. Joint decisions stipulated in the agreements with the local authorities, facilitated transporting materials despite the damage to the roads, because the authorities themselves were responsible for transporting and delivering the materials to the communities. However, field supervision work was affected.
6. A portfolio of suppliers was put together, improving cohesion between the Technical Executing Entity - COPASA and the Administrative Executing Entity - CONDESAN. Tasks have been rescheduled to achieve significant progress during the second year.</t>
  </si>
  <si>
    <t>1. The activities of the Human Health Care Axis have been rescheduled to be fully implemented during the second year of execution and to ensure that results are not affected by climatic events, since housing improvements must begin once the April rainy season has ended.
2. A budget modification has been proposed in order to execute a higher percentage of Component 1 activities during the second year of the Project.
3. It may be necessary to extend the Project’s execution period, to compensate for the delay during the first year. 
4. It was suggested to the Steering Committee that a second Field Supervisor should be hired, in order to improve assistance to the provinces of La Unión and Condesuyos, which are the most remote and most strongly affected by extreme weather. The current Supervisor must cover a territorial extension of more than 1500 km, which corresponds to making a round trip to the project. This means that the field supervisor needs 45 field days to implement his activities. For two supervisors, they can distribute the workload between 22 days. 
These changes will optimize project implementation for years two and three.
5. It was suggested to the Steering Committee that it should adjust the salaries of team members to market value, since this will reduce the risk of dropouts thereby affecting the continuity of activities.</t>
  </si>
  <si>
    <t>Yes because:
• They have enabled carrying out an early evaluation of the project’s area of probable influence; the identification of communities and groups that may be affected by the project, and initial estimates regarding the potential social risks and benefits related to the project.
• They have allowed us to transmit and assume the importance of proper solid waste management before, during and after trainings, meetings and / or community assemblies.
• It is planned to carry out preventive and permanent maintenance of vehicles working on the project (van and motorcycles), ensuring that they have their respective technical reviews from the Ministry of Transportation and Communications (MTC).
• Permanent coordination with the National Service of Protected Natural Areas (SERNANP).
• There are reports on the activities carried out.
• There are Quechua-speaking technicians in the work team.
• In all collective activities, women’s equal participation has been taken into account. This means that they are able to vote on decisions and locate themselves wherever they decide.</t>
  </si>
  <si>
    <t>1. For the call, home visits were made to 100% of women, who accepted the project, and this has guaranteed their participation in training sessions, exceeding 25% of planned participation in most of the communities.
2. Compliance with gender sensitive indicators, such as the selection of female heads of household in the community to be benefited, is well accepted by the communities. It is also approved by local authorities and replicable in their decision making processes.
3. The participation of 2 mayors in charge of the municipalities of Pampacolca and Chachas in the project, raises the level of empowerment and participation of women in their communities.
4. Agreements with the new authorities ratify the appointment of a woman to be part of the civil defense platforms.
5. Women have also benefited from the selection of beneficiaries to improve sheds and fences, in recognition to their participation which amounts to 30%.</t>
  </si>
  <si>
    <t>Development Bank of Latin America (CAF)</t>
  </si>
  <si>
    <r>
      <t xml:space="preserve">CAF’s third-party’s resources area validates that the Administrative Executing Entity - CONDESAN complies with fiduciary standards regarding i) Integrity and financial management; ii) Institutional capacity and iii) Transparency and powers of self-investigation. It manages funds disbursements for project execution according to </t>
    </r>
    <r>
      <rPr>
        <sz val="11"/>
        <rFont val="Times New Roman"/>
        <family val="1"/>
      </rPr>
      <t>revised and authorized purchasing plans. The Directorate of Sustainability, Inclusion and Climate Change,  with support from other specialized areas</t>
    </r>
    <r>
      <rPr>
        <sz val="11"/>
        <color theme="1"/>
        <rFont val="Times New Roman"/>
        <family val="1"/>
      </rPr>
      <t>, monitors the technical progress of the Project and the fulfillment of the commitments</t>
    </r>
  </si>
  <si>
    <t>-The project's original budget is adjusted to the reality of the market</t>
  </si>
  <si>
    <t>The budget was adjusted with support from COPASA and CONDESAN. The items were restructured without exceeding the total amount, and complying with the principles of the AF. For this, the following activities were coordinated:
• An exhaustive exercise was carried out to update material costs, requesting quotes from potential suppliers and selecting those that met best price and quality criteria, in accordance with CAF purchasing regulations.
• Salaries were adjusted so that members of the Project Team are able to receive fair remuneration. It should be taken into account that the initial salaries were calculated 3 or 4 years ago, without considering social benefits. For this activity, CONDESAN developed a market study and considered the mandatory social benefits for the staff.
• A second Field Supervisor will be hired, thereby enabling to 5 provinces to be covered efficiently, especially La Unión and Condesuyos, which are the most remote and most strongly affected by extreme weather.
• Field labor (corresponding to 5 Field Technical Specialists or Yachachiqs and 2 Field Supervisors), as well as the costs of Transporting Materials, were distributed in Direct Costs, in accordance with accounting principles regarding costs.
The amount of the total budget remains unaltered: USD 2,941,446. The products and activities were not modified and there were no variations equal to or greater than 10% in any of the Outputs. This adjusted budget was presented to the Advisory Steering Committee, where the Designated National Authority – the Ministry of Environment was present.</t>
  </si>
  <si>
    <t xml:space="preserve">-The Regional Government of Arequipa, the Environmental Regional Authority and the Ministry of Environment are aware of the progress of the Project and participate in meetings and Committees </t>
  </si>
  <si>
    <t>Management of project implementation has been based on technical, administrative and financial oversight to ensure that the Project meets the objectives set. Once the project began, we worked jointly with the Technical Executing Entity-COPASA and with the Administrative Executing Entity-CONDESAN. In a joint and ongoing effort with the Directorates of Accounting, Operations Control, and Development Cooperation Funds, we have ensured that CONDESAN applies the international principles of fiduciary management appropriately, engages in proper accounting practices and controls the resources. At the beginning, COPASA had a hard time adjusting to CAF purchasing and contracting rules and regulations, but the team is already familiar with the standards to be met, and the processes are already more efficient.
Institutional relations with organizations linked to the project have also been strengthened: The Ministry of Environment, the Regional Government, the Regional Environmental Authority, as well as Provincial and District Governments.
Field visits have been made, holding meetings not only with the authorities, but visiting project beneficiaries and community members, assessing progress and conditions of vulnerability that will be addressed.
In the first months, the project budget was evaluated once more, since it was prepared between 2015 and 2016, so costs were already outdated in terms of current market costs. As for staff salaries, when the project was designed, salaries with social benefits had not been considered, but rather consultancy salaries were considered, and only one (1) Field Supervisor was designated for the five provinces, which are very far apart from each other. The budget amount remains unaltered, but some items were adjusted. Surpluses and remnants that originated in the adjustment process were compensated, so even though there is no variation with the original budget, the project is based on an estimate that is better adjusted to reality.
Recommendations or next steps are based on continuing to strengthen institutional support; finding a way to insert the project’s activities in the Regional Government Agenda; strengthening measures to comply with and maintain the agreements signed with local governments and communities; hiring a Second Field Supervisor; generating synergies with other activities planned in the communities, which could supplement the Project’s efforts.</t>
  </si>
  <si>
    <t>15/10/2018</t>
  </si>
  <si>
    <t>https://www.copasa.gob.pe/proyectos/proyecto-ayninakuy/</t>
  </si>
  <si>
    <t>Peasant communities in the provinces of Arequipa, Caylloma, Condesuyos, Castilla y La Union: San Juan de Tarucani, Huayllacucho, Sarpani, Misahuanca, San Antonio, Rio Blanco, Tolconi I, Huaracopalca, Chapacoco, CuspaMaghuanca, Pampamarca, Tecca-Rumiwasi, Huayqui, Huarcaya, Ancaro, Visca, Cristal Puquio, Chojanilayoc,Arirahua, Huamanmarca, Huchumiri I, Huchumiri II, Capilla, Maucallacta, Pusa Pusa, Santa Rosa, Ran Ran, Chungara,Tres estancias,Condorcuyo, Hanansaya I, Hanansaya II, San Antonio de Chuca and Vincocaya.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</si>
</sst>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 #,##0.00_-;_-* &quot;-&quot;??_-;_-@_-"/>
    <numFmt numFmtId="165" formatCode="_ * #,##0.00_ ;_ * \-#,##0.00_ ;_ * &quot;-&quot;??_ ;_ @_ "/>
    <numFmt numFmtId="166" formatCode="dd\-mmm\-yyyy"/>
  </numFmts>
  <fonts count="73"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8"/>
      <color rgb="FF000000"/>
      <name val="Segoe UI"/>
      <family val="2"/>
    </font>
    <font>
      <sz val="9"/>
      <color rgb="FFFF0000"/>
      <name val="Calibri"/>
      <family val="2"/>
      <scheme val="minor"/>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sz val="11"/>
      <color theme="1"/>
      <name val="Calibri"/>
      <family val="2"/>
      <scheme val="minor"/>
    </font>
    <font>
      <u/>
      <sz val="11"/>
      <color theme="10"/>
      <name val="Times New Roman"/>
      <family val="1"/>
    </font>
    <font>
      <b/>
      <sz val="10"/>
      <color indexed="8"/>
      <name val="Times New Roman"/>
      <family val="1"/>
    </font>
    <font>
      <sz val="10"/>
      <color indexed="8"/>
      <name val="Times New Roman"/>
      <family val="1"/>
    </font>
    <font>
      <sz val="10"/>
      <color theme="1"/>
      <name val="Calibri"/>
      <family val="2"/>
      <scheme val="minor"/>
    </font>
    <font>
      <b/>
      <sz val="10"/>
      <name val="Calibri"/>
      <family val="2"/>
      <scheme val="minor"/>
    </font>
    <font>
      <sz val="10"/>
      <name val="Calibri"/>
      <family val="2"/>
      <scheme val="minor"/>
    </font>
    <font>
      <sz val="11"/>
      <color theme="4"/>
      <name val="Times New Roman"/>
      <family val="1"/>
    </font>
    <font>
      <sz val="11"/>
      <color rgb="FF0000FF"/>
      <name val="Times New Roman"/>
      <family val="1"/>
    </font>
    <font>
      <b/>
      <sz val="12"/>
      <color rgb="FF000000"/>
      <name val="Times New Roman"/>
      <family val="1"/>
    </font>
    <font>
      <u/>
      <sz val="11"/>
      <name val="Times New Roman"/>
      <family val="1"/>
    </font>
    <font>
      <sz val="9"/>
      <color indexed="81"/>
      <name val="Tahoma"/>
      <family val="2"/>
    </font>
    <font>
      <b/>
      <sz val="9"/>
      <color indexed="81"/>
      <name val="Tahoma"/>
      <family val="2"/>
    </font>
  </fonts>
  <fills count="16">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theme="0" tint="-4.9989318521683403E-2"/>
        <bgColor indexed="64"/>
      </patternFill>
    </fill>
    <fill>
      <patternFill patternType="solid">
        <fgColor theme="8" tint="0.39997558519241921"/>
        <bgColor indexed="64"/>
      </patternFill>
    </fill>
  </fills>
  <borders count="71">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right style="thin">
        <color auto="1"/>
      </right>
      <top/>
      <bottom style="medium">
        <color auto="1"/>
      </bottom>
      <diagonal/>
    </border>
    <border>
      <left style="thin">
        <color auto="1"/>
      </left>
      <right/>
      <top/>
      <bottom style="medium">
        <color auto="1"/>
      </bottom>
      <diagonal/>
    </border>
    <border>
      <left style="thin">
        <color indexed="64"/>
      </left>
      <right/>
      <top style="medium">
        <color auto="1"/>
      </top>
      <bottom/>
      <diagonal/>
    </border>
    <border>
      <left style="medium">
        <color auto="1"/>
      </left>
      <right style="thin">
        <color auto="1"/>
      </right>
      <top/>
      <bottom/>
      <diagonal/>
    </border>
    <border>
      <left style="medium">
        <color auto="1"/>
      </left>
      <right style="thin">
        <color auto="1"/>
      </right>
      <top/>
      <bottom style="medium">
        <color auto="1"/>
      </bottom>
      <diagonal/>
    </border>
  </borders>
  <cellStyleXfs count="8">
    <xf numFmtId="0" fontId="0" fillId="0" borderId="0"/>
    <xf numFmtId="0" fontId="20" fillId="0" borderId="0" applyNumberFormat="0" applyFill="0" applyBorder="0" applyAlignment="0" applyProtection="0">
      <alignment vertical="top"/>
      <protection locked="0"/>
    </xf>
    <xf numFmtId="0" fontId="33" fillId="6" borderId="0" applyNumberFormat="0" applyBorder="0" applyAlignment="0" applyProtection="0"/>
    <xf numFmtId="0" fontId="34" fillId="7" borderId="0" applyNumberFormat="0" applyBorder="0" applyAlignment="0" applyProtection="0"/>
    <xf numFmtId="0" fontId="35" fillId="8" borderId="0" applyNumberFormat="0" applyBorder="0" applyAlignment="0" applyProtection="0"/>
    <xf numFmtId="165" fontId="60" fillId="0" borderId="0" applyFont="0" applyFill="0" applyBorder="0" applyAlignment="0" applyProtection="0"/>
    <xf numFmtId="164" fontId="60" fillId="0" borderId="0" applyFont="0" applyFill="0" applyBorder="0" applyAlignment="0" applyProtection="0"/>
    <xf numFmtId="9" fontId="60" fillId="0" borderId="0" applyFont="0" applyFill="0" applyBorder="0" applyAlignment="0" applyProtection="0"/>
  </cellStyleXfs>
  <cellXfs count="970">
    <xf numFmtId="0" fontId="0" fillId="0" borderId="0" xfId="0"/>
    <xf numFmtId="0" fontId="21" fillId="0" borderId="0" xfId="0" applyFont="1" applyFill="1" applyProtection="1"/>
    <xf numFmtId="0" fontId="21" fillId="0" borderId="0" xfId="0" applyFont="1" applyProtection="1"/>
    <xf numFmtId="0" fontId="1" fillId="0" borderId="0" xfId="0" applyFont="1" applyFill="1" applyProtection="1"/>
    <xf numFmtId="0" fontId="3" fillId="0" borderId="0" xfId="0" applyFont="1" applyProtection="1"/>
    <xf numFmtId="0" fontId="5" fillId="0" borderId="0" xfId="0" applyFont="1" applyFill="1" applyProtection="1"/>
    <xf numFmtId="0" fontId="0" fillId="0" borderId="0" xfId="0" applyFill="1"/>
    <xf numFmtId="0" fontId="7" fillId="0" borderId="0" xfId="0" applyFont="1" applyFill="1" applyBorder="1" applyAlignment="1" applyProtection="1">
      <alignment vertical="top" wrapText="1"/>
    </xf>
    <xf numFmtId="0" fontId="6" fillId="0" borderId="0" xfId="0" applyFont="1" applyFill="1" applyBorder="1" applyAlignment="1" applyProtection="1">
      <alignment vertical="top" wrapText="1"/>
    </xf>
    <xf numFmtId="0" fontId="6" fillId="0" borderId="0" xfId="0" applyFont="1" applyFill="1" applyBorder="1" applyAlignment="1" applyProtection="1"/>
    <xf numFmtId="0" fontId="6"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3" xfId="0" applyFont="1" applyFill="1" applyBorder="1" applyAlignment="1" applyProtection="1">
      <alignment horizontal="center"/>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6" fontId="1" fillId="2" borderId="4" xfId="0" applyNumberFormat="1" applyFont="1" applyFill="1" applyBorder="1" applyAlignment="1" applyProtection="1">
      <alignment horizontal="left"/>
      <protection locked="0"/>
    </xf>
    <xf numFmtId="0" fontId="21" fillId="0" borderId="0" xfId="0" applyFont="1" applyAlignment="1">
      <alignment horizontal="left" vertical="center"/>
    </xf>
    <xf numFmtId="0" fontId="21" fillId="0" borderId="0" xfId="0" applyFont="1"/>
    <xf numFmtId="0" fontId="21" fillId="0" borderId="0" xfId="0" applyFont="1" applyFill="1"/>
    <xf numFmtId="0" fontId="1" fillId="2" borderId="5" xfId="0" applyFont="1" applyFill="1" applyBorder="1" applyAlignment="1" applyProtection="1">
      <alignment vertical="top" wrapText="1"/>
    </xf>
    <xf numFmtId="0" fontId="1" fillId="2" borderId="6" xfId="0" applyFont="1" applyFill="1" applyBorder="1" applyAlignment="1" applyProtection="1">
      <alignment vertical="top" wrapText="1"/>
    </xf>
    <xf numFmtId="0" fontId="1" fillId="2" borderId="7" xfId="0" applyFont="1" applyFill="1" applyBorder="1" applyAlignment="1" applyProtection="1">
      <alignment vertical="top" wrapText="1"/>
    </xf>
    <xf numFmtId="0" fontId="21" fillId="0" borderId="0" xfId="0" applyFont="1" applyAlignment="1">
      <alignment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1"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 fillId="2" borderId="8" xfId="0" applyFont="1" applyFill="1" applyBorder="1" applyAlignment="1" applyProtection="1">
      <alignment vertical="top" wrapText="1"/>
    </xf>
    <xf numFmtId="0" fontId="1" fillId="2" borderId="9" xfId="0" applyFont="1" applyFill="1" applyBorder="1" applyAlignment="1" applyProtection="1">
      <alignment vertical="top" wrapText="1"/>
    </xf>
    <xf numFmtId="0" fontId="14" fillId="2" borderId="1" xfId="0" applyFont="1" applyFill="1" applyBorder="1" applyAlignment="1" applyProtection="1">
      <alignment vertical="top" wrapText="1"/>
    </xf>
    <xf numFmtId="0" fontId="14" fillId="2" borderId="1" xfId="0" applyFont="1" applyFill="1" applyBorder="1" applyAlignment="1" applyProtection="1">
      <alignment horizontal="center" vertical="top" wrapText="1"/>
    </xf>
    <xf numFmtId="0" fontId="13" fillId="2" borderId="15" xfId="0" applyFont="1" applyFill="1" applyBorder="1" applyAlignment="1" applyProtection="1">
      <alignment vertical="top" wrapText="1"/>
    </xf>
    <xf numFmtId="0" fontId="13" fillId="2" borderId="3" xfId="0" applyFont="1" applyFill="1" applyBorder="1" applyAlignment="1" applyProtection="1">
      <alignment vertical="top" wrapText="1"/>
    </xf>
    <xf numFmtId="0" fontId="13" fillId="2" borderId="4"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xf>
    <xf numFmtId="0" fontId="9" fillId="3" borderId="0" xfId="0" applyFont="1" applyFill="1" applyBorder="1" applyAlignment="1" applyProtection="1">
      <alignment vertical="top" wrapText="1"/>
    </xf>
    <xf numFmtId="0" fontId="1" fillId="3" borderId="24" xfId="0" applyFont="1" applyFill="1" applyBorder="1" applyProtection="1"/>
    <xf numFmtId="0" fontId="1" fillId="3" borderId="25"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3" fillId="3" borderId="23" xfId="0" applyFont="1" applyFill="1" applyBorder="1" applyAlignment="1" applyProtection="1">
      <alignment vertical="top" wrapText="1"/>
    </xf>
    <xf numFmtId="0" fontId="13" fillId="3" borderId="22" xfId="0" applyFont="1" applyFill="1" applyBorder="1" applyAlignment="1" applyProtection="1">
      <alignment vertical="top" wrapText="1"/>
    </xf>
    <xf numFmtId="0" fontId="13" fillId="3" borderId="0" xfId="0" applyFont="1" applyFill="1" applyBorder="1" applyProtection="1"/>
    <xf numFmtId="0" fontId="13" fillId="3" borderId="0" xfId="0" applyFont="1" applyFill="1" applyBorder="1" applyAlignment="1" applyProtection="1">
      <alignment vertical="top" wrapText="1"/>
    </xf>
    <xf numFmtId="0" fontId="14" fillId="3" borderId="0" xfId="0" applyFont="1" applyFill="1" applyBorder="1" applyAlignment="1" applyProtection="1">
      <alignment vertical="top" wrapText="1"/>
    </xf>
    <xf numFmtId="0" fontId="6" fillId="3" borderId="26" xfId="0" applyFont="1" applyFill="1" applyBorder="1" applyAlignment="1" applyProtection="1">
      <alignment vertical="top" wrapText="1"/>
    </xf>
    <xf numFmtId="0" fontId="21" fillId="3" borderId="19" xfId="0" applyFont="1" applyFill="1" applyBorder="1" applyAlignment="1">
      <alignment horizontal="left" vertical="center"/>
    </xf>
    <xf numFmtId="0" fontId="21" fillId="3" borderId="20" xfId="0" applyFont="1" applyFill="1" applyBorder="1" applyAlignment="1">
      <alignment horizontal="left" vertical="center"/>
    </xf>
    <xf numFmtId="0" fontId="21" fillId="3" borderId="20" xfId="0" applyFont="1" applyFill="1" applyBorder="1"/>
    <xf numFmtId="0" fontId="21" fillId="3" borderId="21" xfId="0" applyFont="1" applyFill="1" applyBorder="1"/>
    <xf numFmtId="0" fontId="21" fillId="3" borderId="22" xfId="0" applyFont="1" applyFill="1" applyBorder="1" applyAlignment="1">
      <alignment horizontal="left" vertical="center"/>
    </xf>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4" xfId="0" applyFont="1" applyFill="1" applyBorder="1" applyAlignment="1" applyProtection="1">
      <alignment horizontal="left" vertical="center" wrapText="1"/>
    </xf>
    <xf numFmtId="0" fontId="2" fillId="3" borderId="25" xfId="0" applyFont="1" applyFill="1" applyBorder="1" applyAlignment="1" applyProtection="1">
      <alignment vertical="top" wrapText="1"/>
    </xf>
    <xf numFmtId="0" fontId="1" fillId="3" borderId="26" xfId="0" applyFont="1" applyFill="1" applyBorder="1" applyAlignment="1" applyProtection="1">
      <alignment vertical="top" wrapText="1"/>
    </xf>
    <xf numFmtId="0" fontId="21" fillId="3" borderId="20" xfId="0" applyFont="1" applyFill="1" applyBorder="1" applyProtection="1"/>
    <xf numFmtId="0" fontId="21" fillId="3" borderId="21" xfId="0" applyFont="1" applyFill="1" applyBorder="1" applyProtection="1"/>
    <xf numFmtId="0" fontId="21" fillId="3" borderId="0" xfId="0" applyFont="1" applyFill="1" applyBorder="1" applyProtection="1"/>
    <xf numFmtId="0" fontId="21"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5"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23"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2" fillId="3" borderId="23" xfId="0" applyFont="1" applyFill="1" applyBorder="1" applyAlignment="1" applyProtection="1"/>
    <xf numFmtId="0" fontId="0" fillId="3" borderId="23" xfId="0" applyFill="1" applyBorder="1"/>
    <xf numFmtId="0" fontId="24" fillId="3" borderId="19" xfId="0" applyFont="1" applyFill="1" applyBorder="1" applyAlignment="1">
      <alignment vertical="center"/>
    </xf>
    <xf numFmtId="0" fontId="24" fillId="3" borderId="22" xfId="0" applyFont="1" applyFill="1" applyBorder="1" applyAlignment="1">
      <alignment vertical="center"/>
    </xf>
    <xf numFmtId="0" fontId="24"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1" fillId="3" borderId="26" xfId="0" applyFont="1" applyFill="1" applyBorder="1" applyAlignment="1" applyProtection="1">
      <alignment vertical="center"/>
    </xf>
    <xf numFmtId="0" fontId="2" fillId="3" borderId="0" xfId="0" applyFont="1" applyFill="1" applyBorder="1" applyAlignment="1" applyProtection="1">
      <alignment horizontal="left" vertical="center" wrapText="1"/>
    </xf>
    <xf numFmtId="0" fontId="10" fillId="3" borderId="0" xfId="0" applyFont="1" applyFill="1" applyBorder="1" applyAlignment="1" applyProtection="1">
      <alignment horizontal="left" vertical="center" wrapText="1"/>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1" fillId="2" borderId="29" xfId="0" applyFont="1" applyFill="1" applyBorder="1" applyAlignment="1" applyProtection="1">
      <alignment vertical="top" wrapText="1"/>
    </xf>
    <xf numFmtId="0" fontId="1" fillId="2" borderId="30" xfId="0" applyFont="1" applyFill="1" applyBorder="1" applyAlignment="1" applyProtection="1">
      <alignment vertical="top" wrapText="1"/>
    </xf>
    <xf numFmtId="0" fontId="0" fillId="3" borderId="20" xfId="0" applyFill="1" applyBorder="1" applyAlignment="1"/>
    <xf numFmtId="0" fontId="0" fillId="3" borderId="0" xfId="0" applyFill="1" applyBorder="1" applyAlignment="1"/>
    <xf numFmtId="0" fontId="0" fillId="3" borderId="25" xfId="0" applyFill="1" applyBorder="1" applyAlignment="1"/>
    <xf numFmtId="0" fontId="0" fillId="2" borderId="1" xfId="0" applyFill="1" applyBorder="1" applyAlignment="1"/>
    <xf numFmtId="0" fontId="10"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1" fillId="3" borderId="19" xfId="0" applyFont="1" applyFill="1" applyBorder="1"/>
    <xf numFmtId="0" fontId="21" fillId="3" borderId="22" xfId="0" applyFont="1" applyFill="1" applyBorder="1"/>
    <xf numFmtId="0" fontId="21" fillId="3" borderId="23" xfId="0" applyFont="1" applyFill="1" applyBorder="1"/>
    <xf numFmtId="0" fontId="25" fillId="3" borderId="0" xfId="0" applyFont="1" applyFill="1" applyBorder="1"/>
    <xf numFmtId="0" fontId="26" fillId="3" borderId="0" xfId="0" applyFont="1" applyFill="1" applyBorder="1"/>
    <xf numFmtId="0" fontId="25" fillId="0" borderId="28" xfId="0" applyFont="1" applyFill="1" applyBorder="1" applyAlignment="1">
      <alignment vertical="top" wrapText="1"/>
    </xf>
    <xf numFmtId="0" fontId="25" fillId="0" borderId="27" xfId="0" applyFont="1" applyFill="1" applyBorder="1" applyAlignment="1">
      <alignment vertical="top" wrapText="1"/>
    </xf>
    <xf numFmtId="0" fontId="25" fillId="0" borderId="1" xfId="0" applyFont="1" applyFill="1" applyBorder="1" applyAlignment="1">
      <alignment vertical="top" wrapText="1"/>
    </xf>
    <xf numFmtId="0" fontId="25" fillId="0" borderId="1" xfId="0" applyFont="1" applyFill="1" applyBorder="1"/>
    <xf numFmtId="0" fontId="21" fillId="0" borderId="1" xfId="0" applyFont="1" applyFill="1" applyBorder="1" applyAlignment="1">
      <alignment vertical="top" wrapText="1"/>
    </xf>
    <xf numFmtId="0" fontId="21" fillId="3" borderId="25" xfId="0" applyFont="1" applyFill="1" applyBorder="1"/>
    <xf numFmtId="0" fontId="27" fillId="0" borderId="1" xfId="0" applyFont="1" applyFill="1" applyBorder="1" applyAlignment="1">
      <alignment horizontal="center" vertical="top"/>
    </xf>
    <xf numFmtId="0" fontId="1" fillId="2" borderId="2" xfId="0" applyFont="1" applyFill="1" applyBorder="1" applyAlignment="1" applyProtection="1">
      <alignment vertical="top" wrapText="1"/>
    </xf>
    <xf numFmtId="0" fontId="1" fillId="2" borderId="3" xfId="0" applyFont="1" applyFill="1" applyBorder="1" applyAlignment="1" applyProtection="1">
      <alignment vertical="top" wrapText="1"/>
    </xf>
    <xf numFmtId="0" fontId="2" fillId="3" borderId="0" xfId="0" applyFont="1" applyFill="1" applyBorder="1" applyAlignment="1" applyProtection="1">
      <alignment horizontal="left" vertical="center" wrapText="1"/>
    </xf>
    <xf numFmtId="0" fontId="21" fillId="0" borderId="0" xfId="0" applyFont="1" applyFill="1" applyAlignment="1" applyProtection="1">
      <alignment horizontal="right"/>
    </xf>
    <xf numFmtId="0" fontId="21" fillId="3" borderId="19" xfId="0" applyFont="1" applyFill="1" applyBorder="1" applyAlignment="1" applyProtection="1">
      <alignment horizontal="right"/>
    </xf>
    <xf numFmtId="0" fontId="21" fillId="3" borderId="20" xfId="0" applyFont="1" applyFill="1" applyBorder="1" applyAlignment="1" applyProtection="1">
      <alignment horizontal="right"/>
    </xf>
    <xf numFmtId="0" fontId="21" fillId="3" borderId="22" xfId="0" applyFont="1" applyFill="1" applyBorder="1" applyAlignment="1" applyProtection="1">
      <alignment horizontal="right"/>
    </xf>
    <xf numFmtId="0" fontId="21"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28"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1" fillId="2" borderId="34" xfId="0" applyFont="1" applyFill="1" applyBorder="1" applyAlignment="1" applyProtection="1">
      <alignment vertical="top" wrapText="1"/>
    </xf>
    <xf numFmtId="0" fontId="1" fillId="2" borderId="33" xfId="0" applyFont="1" applyFill="1" applyBorder="1" applyAlignment="1" applyProtection="1">
      <alignment vertical="top" wrapText="1"/>
    </xf>
    <xf numFmtId="0" fontId="1" fillId="2" borderId="1" xfId="0" applyFont="1" applyFill="1" applyBorder="1" applyAlignment="1" applyProtection="1">
      <alignment vertical="top" wrapText="1"/>
    </xf>
    <xf numFmtId="0" fontId="1" fillId="2" borderId="18" xfId="0" applyFont="1" applyFill="1" applyBorder="1" applyAlignment="1" applyProtection="1">
      <alignment vertical="top" wrapText="1"/>
    </xf>
    <xf numFmtId="0" fontId="2" fillId="2" borderId="32" xfId="0" applyFont="1" applyFill="1" applyBorder="1" applyAlignment="1" applyProtection="1">
      <alignment horizontal="right" vertical="center" wrapText="1"/>
    </xf>
    <xf numFmtId="0" fontId="2" fillId="2" borderId="38" xfId="0" applyFont="1" applyFill="1" applyBorder="1" applyAlignment="1" applyProtection="1">
      <alignment horizontal="center" vertical="center" wrapText="1"/>
    </xf>
    <xf numFmtId="0" fontId="2" fillId="2" borderId="39" xfId="0" applyFont="1" applyFill="1" applyBorder="1" applyAlignment="1" applyProtection="1">
      <alignment horizontal="center" vertical="center" wrapText="1"/>
    </xf>
    <xf numFmtId="0" fontId="2" fillId="2" borderId="18" xfId="0" applyFont="1" applyFill="1" applyBorder="1" applyAlignment="1" applyProtection="1">
      <alignment horizontal="center" vertical="center" wrapText="1"/>
    </xf>
    <xf numFmtId="0" fontId="29" fillId="2" borderId="1" xfId="0" applyFont="1" applyFill="1" applyBorder="1" applyAlignment="1" applyProtection="1">
      <alignment horizontal="center"/>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28" fillId="3" borderId="1" xfId="0" applyFont="1" applyFill="1" applyBorder="1" applyAlignment="1">
      <alignment horizontal="center" vertical="center" wrapText="1"/>
    </xf>
    <xf numFmtId="0" fontId="21" fillId="3" borderId="24" xfId="0" applyFont="1" applyFill="1" applyBorder="1"/>
    <xf numFmtId="0" fontId="21" fillId="3" borderId="26" xfId="0" applyFont="1" applyFill="1" applyBorder="1"/>
    <xf numFmtId="0" fontId="0" fillId="0" borderId="0" xfId="0" applyProtection="1"/>
    <xf numFmtId="0" fontId="0" fillId="9" borderId="1" xfId="0" applyFill="1" applyBorder="1" applyProtection="1">
      <protection locked="0"/>
    </xf>
    <xf numFmtId="0" fontId="0" fillId="0" borderId="18" xfId="0" applyBorder="1" applyProtection="1"/>
    <xf numFmtId="0" fontId="38" fillId="11" borderId="56" xfId="0" applyFont="1" applyFill="1" applyBorder="1" applyAlignment="1" applyProtection="1">
      <alignment horizontal="left" vertical="center" wrapText="1"/>
    </xf>
    <xf numFmtId="0" fontId="38" fillId="11" borderId="11" xfId="0" applyFont="1" applyFill="1" applyBorder="1" applyAlignment="1" applyProtection="1">
      <alignment horizontal="left" vertical="center" wrapText="1"/>
    </xf>
    <xf numFmtId="0" fontId="38" fillId="11" borderId="9" xfId="0" applyFont="1" applyFill="1" applyBorder="1" applyAlignment="1" applyProtection="1">
      <alignment horizontal="left" vertical="center" wrapText="1"/>
    </xf>
    <xf numFmtId="0" fontId="39" fillId="0" borderId="10" xfId="0" applyFont="1" applyBorder="1" applyAlignment="1" applyProtection="1">
      <alignment horizontal="left" vertical="center"/>
    </xf>
    <xf numFmtId="0" fontId="40" fillId="8" borderId="11" xfId="4" applyFont="1" applyBorder="1" applyAlignment="1" applyProtection="1">
      <alignment horizontal="center" vertical="center"/>
      <protection locked="0"/>
    </xf>
    <xf numFmtId="0" fontId="39" fillId="0" borderId="59" xfId="0" applyFont="1" applyBorder="1" applyAlignment="1" applyProtection="1">
      <alignment horizontal="left" vertical="center"/>
    </xf>
    <xf numFmtId="0" fontId="35" fillId="12" borderId="11" xfId="4" applyFont="1" applyFill="1" applyBorder="1" applyAlignment="1" applyProtection="1">
      <alignment horizontal="center" vertical="center"/>
      <protection locked="0"/>
    </xf>
    <xf numFmtId="0" fontId="40" fillId="12" borderId="11" xfId="4" applyFont="1" applyFill="1" applyBorder="1" applyAlignment="1" applyProtection="1">
      <alignment horizontal="center" vertical="center"/>
      <protection locked="0"/>
    </xf>
    <xf numFmtId="0" fontId="40" fillId="12" borderId="7" xfId="4" applyFont="1" applyFill="1" applyBorder="1" applyAlignment="1" applyProtection="1">
      <alignment horizontal="center" vertical="center"/>
      <protection locked="0"/>
    </xf>
    <xf numFmtId="0" fontId="41" fillId="0" borderId="11" xfId="0" applyFont="1" applyBorder="1" applyAlignment="1" applyProtection="1">
      <alignment horizontal="left" vertical="center"/>
    </xf>
    <xf numFmtId="10" fontId="40" fillId="8" borderId="11" xfId="4" applyNumberFormat="1" applyFont="1" applyBorder="1" applyAlignment="1" applyProtection="1">
      <alignment horizontal="center" vertical="center"/>
      <protection locked="0"/>
    </xf>
    <xf numFmtId="10" fontId="40" fillId="8" borderId="7" xfId="4" applyNumberFormat="1" applyFont="1" applyBorder="1" applyAlignment="1" applyProtection="1">
      <alignment horizontal="center" vertical="center"/>
      <protection locked="0"/>
    </xf>
    <xf numFmtId="0" fontId="41" fillId="0" borderId="56" xfId="0" applyFont="1" applyBorder="1" applyAlignment="1" applyProtection="1">
      <alignment horizontal="left" vertical="center"/>
    </xf>
    <xf numFmtId="10" fontId="40" fillId="12" borderId="11" xfId="4" applyNumberFormat="1" applyFont="1" applyFill="1" applyBorder="1" applyAlignment="1" applyProtection="1">
      <alignment horizontal="center" vertical="center"/>
      <protection locked="0"/>
    </xf>
    <xf numFmtId="10" fontId="40"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38" fillId="11" borderId="60" xfId="0" applyFont="1" applyFill="1" applyBorder="1" applyAlignment="1" applyProtection="1">
      <alignment horizontal="center" vertical="center" wrapText="1"/>
    </xf>
    <xf numFmtId="0" fontId="38" fillId="11" borderId="44" xfId="0" applyFont="1" applyFill="1" applyBorder="1" applyAlignment="1" applyProtection="1">
      <alignment horizontal="center" vertical="center" wrapText="1"/>
    </xf>
    <xf numFmtId="0" fontId="39" fillId="0" borderId="11" xfId="0" applyFont="1" applyFill="1" applyBorder="1" applyAlignment="1" applyProtection="1">
      <alignment vertical="center" wrapText="1"/>
    </xf>
    <xf numFmtId="0" fontId="35" fillId="8" borderId="11" xfId="4" applyBorder="1" applyAlignment="1" applyProtection="1">
      <alignment wrapText="1"/>
      <protection locked="0"/>
    </xf>
    <xf numFmtId="0" fontId="35" fillId="12" borderId="11" xfId="4" applyFill="1" applyBorder="1" applyAlignment="1" applyProtection="1">
      <alignment wrapText="1"/>
      <protection locked="0"/>
    </xf>
    <xf numFmtId="0" fontId="42" fillId="2" borderId="11" xfId="0" applyFont="1" applyFill="1" applyBorder="1" applyAlignment="1" applyProtection="1">
      <alignment vertical="center" wrapText="1"/>
    </xf>
    <xf numFmtId="10" fontId="35" fillId="8" borderId="11" xfId="4" applyNumberFormat="1" applyBorder="1" applyAlignment="1" applyProtection="1">
      <alignment horizontal="center" vertical="center" wrapText="1"/>
      <protection locked="0"/>
    </xf>
    <xf numFmtId="10" fontId="35" fillId="12" borderId="11" xfId="4" applyNumberFormat="1" applyFill="1" applyBorder="1" applyAlignment="1" applyProtection="1">
      <alignment horizontal="center" vertical="center" wrapText="1"/>
      <protection locked="0"/>
    </xf>
    <xf numFmtId="0" fontId="38" fillId="11" borderId="52" xfId="0" applyFont="1" applyFill="1" applyBorder="1" applyAlignment="1" applyProtection="1">
      <alignment horizontal="center" vertical="center" wrapText="1"/>
    </xf>
    <xf numFmtId="0" fontId="38" fillId="11" borderId="11" xfId="0" applyFont="1" applyFill="1" applyBorder="1" applyAlignment="1" applyProtection="1">
      <alignment horizontal="center" vertical="center" wrapText="1"/>
    </xf>
    <xf numFmtId="0" fontId="38" fillId="11" borderId="7" xfId="0" applyFont="1" applyFill="1" applyBorder="1" applyAlignment="1" applyProtection="1">
      <alignment horizontal="center" vertical="center" wrapText="1"/>
    </xf>
    <xf numFmtId="0" fontId="43" fillId="8" borderId="52" xfId="4" applyFont="1" applyBorder="1" applyAlignment="1" applyProtection="1">
      <alignment vertical="center" wrapText="1"/>
      <protection locked="0"/>
    </xf>
    <xf numFmtId="0" fontId="43" fillId="8" borderId="11" xfId="4" applyFont="1" applyBorder="1" applyAlignment="1" applyProtection="1">
      <alignment horizontal="center" vertical="center"/>
      <protection locked="0"/>
    </xf>
    <xf numFmtId="0" fontId="43" fillId="8" borderId="7" xfId="4" applyFont="1" applyBorder="1" applyAlignment="1" applyProtection="1">
      <alignment horizontal="center" vertical="center"/>
      <protection locked="0"/>
    </xf>
    <xf numFmtId="0" fontId="43" fillId="12" borderId="11" xfId="4" applyFont="1" applyFill="1" applyBorder="1" applyAlignment="1" applyProtection="1">
      <alignment horizontal="center" vertical="center"/>
      <protection locked="0"/>
    </xf>
    <xf numFmtId="0" fontId="43" fillId="12" borderId="52" xfId="4" applyFont="1" applyFill="1" applyBorder="1" applyAlignment="1" applyProtection="1">
      <alignment vertical="center" wrapText="1"/>
      <protection locked="0"/>
    </xf>
    <xf numFmtId="0" fontId="43" fillId="12" borderId="7" xfId="4" applyFont="1" applyFill="1" applyBorder="1" applyAlignment="1" applyProtection="1">
      <alignment horizontal="center" vertical="center"/>
      <protection locked="0"/>
    </xf>
    <xf numFmtId="0" fontId="43" fillId="8" borderId="7" xfId="4" applyFont="1" applyBorder="1" applyAlignment="1" applyProtection="1">
      <alignment vertical="center"/>
      <protection locked="0"/>
    </xf>
    <xf numFmtId="0" fontId="43" fillId="12" borderId="7" xfId="4" applyFont="1" applyFill="1" applyBorder="1" applyAlignment="1" applyProtection="1">
      <alignment vertical="center"/>
      <protection locked="0"/>
    </xf>
    <xf numFmtId="0" fontId="43" fillId="8" borderId="37" xfId="4" applyFont="1" applyBorder="1" applyAlignment="1" applyProtection="1">
      <alignment vertical="center"/>
      <protection locked="0"/>
    </xf>
    <xf numFmtId="0" fontId="43" fillId="12" borderId="37"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38" fillId="11" borderId="60" xfId="0" applyFont="1" applyFill="1" applyBorder="1" applyAlignment="1" applyProtection="1">
      <alignment horizontal="center" vertical="center"/>
    </xf>
    <xf numFmtId="0" fontId="38" fillId="11" borderId="9" xfId="0" applyFont="1" applyFill="1" applyBorder="1" applyAlignment="1" applyProtection="1">
      <alignment horizontal="center" vertical="center"/>
    </xf>
    <xf numFmtId="0" fontId="38" fillId="11" borderId="56" xfId="0" applyFont="1" applyFill="1" applyBorder="1" applyAlignment="1" applyProtection="1">
      <alignment horizontal="center" vertical="center" wrapText="1"/>
    </xf>
    <xf numFmtId="0" fontId="35" fillId="8" borderId="11" xfId="4" applyBorder="1" applyAlignment="1" applyProtection="1">
      <alignment horizontal="center" vertical="center"/>
      <protection locked="0"/>
    </xf>
    <xf numFmtId="10" fontId="35" fillId="8" borderId="11" xfId="4" applyNumberFormat="1" applyBorder="1" applyAlignment="1" applyProtection="1">
      <alignment horizontal="center" vertical="center"/>
      <protection locked="0"/>
    </xf>
    <xf numFmtId="0" fontId="35" fillId="12" borderId="11" xfId="4" applyFill="1" applyBorder="1" applyAlignment="1" applyProtection="1">
      <alignment horizontal="center" vertical="center"/>
      <protection locked="0"/>
    </xf>
    <xf numFmtId="10" fontId="35" fillId="12" borderId="11" xfId="4" applyNumberFormat="1" applyFill="1" applyBorder="1" applyAlignment="1" applyProtection="1">
      <alignment horizontal="center" vertical="center"/>
      <protection locked="0"/>
    </xf>
    <xf numFmtId="0" fontId="38" fillId="11" borderId="40" xfId="0" applyFont="1" applyFill="1" applyBorder="1" applyAlignment="1" applyProtection="1">
      <alignment horizontal="center" vertical="center" wrapText="1"/>
    </xf>
    <xf numFmtId="0" fontId="38" fillId="11" borderId="30" xfId="0" applyFont="1" applyFill="1" applyBorder="1" applyAlignment="1" applyProtection="1">
      <alignment horizontal="center" vertical="center" wrapText="1"/>
    </xf>
    <xf numFmtId="0" fontId="38" fillId="11" borderId="53" xfId="0" applyFont="1" applyFill="1" applyBorder="1" applyAlignment="1" applyProtection="1">
      <alignment horizontal="center" vertical="center" wrapText="1"/>
    </xf>
    <xf numFmtId="0" fontId="35" fillId="8" borderId="11" xfId="4" applyBorder="1" applyProtection="1">
      <protection locked="0"/>
    </xf>
    <xf numFmtId="0" fontId="43" fillId="8" borderId="30" xfId="4" applyFont="1" applyBorder="1" applyAlignment="1" applyProtection="1">
      <alignment vertical="center" wrapText="1"/>
      <protection locked="0"/>
    </xf>
    <xf numFmtId="0" fontId="43" fillId="8" borderId="53" xfId="4" applyFont="1" applyBorder="1" applyAlignment="1" applyProtection="1">
      <alignment horizontal="center" vertical="center"/>
      <protection locked="0"/>
    </xf>
    <xf numFmtId="0" fontId="35" fillId="12" borderId="11" xfId="4" applyFill="1" applyBorder="1" applyProtection="1">
      <protection locked="0"/>
    </xf>
    <xf numFmtId="0" fontId="43" fillId="12" borderId="30" xfId="4" applyFont="1" applyFill="1" applyBorder="1" applyAlignment="1" applyProtection="1">
      <alignment vertical="center" wrapText="1"/>
      <protection locked="0"/>
    </xf>
    <xf numFmtId="0" fontId="43" fillId="12" borderId="53"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38" fillId="11" borderId="6" xfId="0" applyFont="1" applyFill="1" applyBorder="1" applyAlignment="1" applyProtection="1">
      <alignment horizontal="center" vertical="center" wrapText="1"/>
    </xf>
    <xf numFmtId="0" fontId="38" fillId="11" borderId="29" xfId="0" applyFont="1" applyFill="1" applyBorder="1" applyAlignment="1" applyProtection="1">
      <alignment horizontal="center" vertical="center"/>
    </xf>
    <xf numFmtId="0" fontId="35" fillId="8" borderId="11" xfId="4" applyBorder="1" applyAlignment="1" applyProtection="1">
      <alignment vertical="center" wrapText="1"/>
      <protection locked="0"/>
    </xf>
    <xf numFmtId="0" fontId="35" fillId="8" borderId="52" xfId="4" applyBorder="1" applyAlignment="1" applyProtection="1">
      <alignment vertical="center" wrapText="1"/>
      <protection locked="0"/>
    </xf>
    <xf numFmtId="0" fontId="35" fillId="12" borderId="11" xfId="4" applyFill="1" applyBorder="1" applyAlignment="1" applyProtection="1">
      <alignment vertical="center" wrapText="1"/>
      <protection locked="0"/>
    </xf>
    <xf numFmtId="0" fontId="35" fillId="12" borderId="52" xfId="4" applyFill="1" applyBorder="1" applyAlignment="1" applyProtection="1">
      <alignment vertical="center" wrapText="1"/>
      <protection locked="0"/>
    </xf>
    <xf numFmtId="0" fontId="35" fillId="8" borderId="56" xfId="4" applyBorder="1" applyAlignment="1" applyProtection="1">
      <alignment horizontal="center" vertical="center"/>
      <protection locked="0"/>
    </xf>
    <xf numFmtId="0" fontId="35" fillId="8" borderId="7" xfId="4" applyBorder="1" applyAlignment="1" applyProtection="1">
      <alignment horizontal="center" vertical="center"/>
      <protection locked="0"/>
    </xf>
    <xf numFmtId="0" fontId="35" fillId="12" borderId="56" xfId="4" applyFill="1" applyBorder="1" applyAlignment="1" applyProtection="1">
      <alignment horizontal="center" vertical="center"/>
      <protection locked="0"/>
    </xf>
    <xf numFmtId="0" fontId="35"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38" fillId="11" borderId="44" xfId="0" applyFont="1" applyFill="1" applyBorder="1" applyAlignment="1" applyProtection="1">
      <alignment horizontal="center" vertical="center"/>
    </xf>
    <xf numFmtId="0" fontId="35" fillId="8" borderId="7" xfId="4" applyBorder="1" applyAlignment="1" applyProtection="1">
      <alignment vertical="center" wrapText="1"/>
      <protection locked="0"/>
    </xf>
    <xf numFmtId="0" fontId="35" fillId="12" borderId="30" xfId="4" applyFill="1" applyBorder="1" applyAlignment="1" applyProtection="1">
      <alignment horizontal="center" vertical="center" wrapText="1"/>
      <protection locked="0"/>
    </xf>
    <xf numFmtId="0" fontId="35" fillId="12" borderId="56" xfId="4" applyFill="1" applyBorder="1" applyAlignment="1" applyProtection="1">
      <alignment horizontal="center" vertical="center" wrapText="1"/>
      <protection locked="0"/>
    </xf>
    <xf numFmtId="0" fontId="35" fillId="12" borderId="7" xfId="4" applyFill="1" applyBorder="1" applyAlignment="1" applyProtection="1">
      <alignment vertical="center" wrapText="1"/>
      <protection locked="0"/>
    </xf>
    <xf numFmtId="0" fontId="38" fillId="11" borderId="41" xfId="0" applyFont="1" applyFill="1" applyBorder="1" applyAlignment="1" applyProtection="1">
      <alignment horizontal="center" vertical="center"/>
    </xf>
    <xf numFmtId="0" fontId="38" fillId="11" borderId="10" xfId="0" applyFont="1" applyFill="1" applyBorder="1" applyAlignment="1" applyProtection="1">
      <alignment horizontal="center" vertical="center" wrapText="1"/>
    </xf>
    <xf numFmtId="0" fontId="35" fillId="8" borderId="35" xfId="4" applyBorder="1" applyAlignment="1" applyProtection="1">
      <protection locked="0"/>
    </xf>
    <xf numFmtId="10" fontId="35" fillId="8" borderId="40" xfId="4" applyNumberFormat="1" applyBorder="1" applyAlignment="1" applyProtection="1">
      <alignment horizontal="center" vertical="center"/>
      <protection locked="0"/>
    </xf>
    <xf numFmtId="0" fontId="35" fillId="12" borderId="35" xfId="4" applyFill="1" applyBorder="1" applyAlignment="1" applyProtection="1">
      <protection locked="0"/>
    </xf>
    <xf numFmtId="10" fontId="35" fillId="12" borderId="40" xfId="4" applyNumberFormat="1" applyFill="1" applyBorder="1" applyAlignment="1" applyProtection="1">
      <alignment horizontal="center" vertical="center"/>
      <protection locked="0"/>
    </xf>
    <xf numFmtId="0" fontId="38" fillId="11" borderId="30" xfId="0" applyFont="1" applyFill="1" applyBorder="1" applyAlignment="1" applyProtection="1">
      <alignment horizontal="center" vertical="center"/>
    </xf>
    <xf numFmtId="0" fontId="38" fillId="11" borderId="11" xfId="0" applyFont="1" applyFill="1" applyBorder="1" applyAlignment="1" applyProtection="1">
      <alignment horizontal="center" wrapText="1"/>
    </xf>
    <xf numFmtId="0" fontId="38" fillId="11" borderId="7" xfId="0" applyFont="1" applyFill="1" applyBorder="1" applyAlignment="1" applyProtection="1">
      <alignment horizontal="center" wrapText="1"/>
    </xf>
    <xf numFmtId="0" fontId="38" fillId="11" borderId="56" xfId="0" applyFont="1" applyFill="1" applyBorder="1" applyAlignment="1" applyProtection="1">
      <alignment horizontal="center" wrapText="1"/>
    </xf>
    <xf numFmtId="0" fontId="43" fillId="8" borderId="11" xfId="4" applyFont="1" applyBorder="1" applyAlignment="1" applyProtection="1">
      <alignment horizontal="center" vertical="center" wrapText="1"/>
      <protection locked="0"/>
    </xf>
    <xf numFmtId="0" fontId="43" fillId="12" borderId="11" xfId="4" applyFont="1" applyFill="1" applyBorder="1" applyAlignment="1" applyProtection="1">
      <alignment horizontal="center" vertical="center" wrapText="1"/>
      <protection locked="0"/>
    </xf>
    <xf numFmtId="0" fontId="35" fillId="8" borderId="30" xfId="4" applyBorder="1" applyAlignment="1" applyProtection="1">
      <alignment vertical="center"/>
      <protection locked="0"/>
    </xf>
    <xf numFmtId="0" fontId="35" fillId="8" borderId="0" xfId="4" applyProtection="1"/>
    <xf numFmtId="0" fontId="33" fillId="6" borderId="0" xfId="2" applyProtection="1"/>
    <xf numFmtId="0" fontId="34" fillId="7" borderId="0" xfId="3" applyProtection="1"/>
    <xf numFmtId="0" fontId="0" fillId="0" borderId="0" xfId="0" applyAlignment="1" applyProtection="1">
      <alignment wrapText="1"/>
    </xf>
    <xf numFmtId="0" fontId="22" fillId="3" borderId="20" xfId="0" applyFont="1" applyFill="1" applyBorder="1" applyAlignment="1">
      <alignment vertical="top" wrapText="1"/>
    </xf>
    <xf numFmtId="0" fontId="22" fillId="3" borderId="21" xfId="0" applyFont="1" applyFill="1" applyBorder="1" applyAlignment="1">
      <alignment vertical="top" wrapText="1"/>
    </xf>
    <xf numFmtId="0" fontId="20" fillId="3" borderId="25" xfId="1" applyFill="1" applyBorder="1" applyAlignment="1" applyProtection="1">
      <alignment vertical="top" wrapText="1"/>
    </xf>
    <xf numFmtId="0" fontId="20" fillId="3" borderId="26" xfId="1" applyFill="1" applyBorder="1" applyAlignment="1" applyProtection="1">
      <alignment vertical="top" wrapText="1"/>
    </xf>
    <xf numFmtId="0" fontId="38" fillId="11" borderId="30" xfId="0" applyFont="1" applyFill="1" applyBorder="1" applyAlignment="1" applyProtection="1">
      <alignment horizontal="center" vertical="center" wrapText="1"/>
    </xf>
    <xf numFmtId="0" fontId="35" fillId="12" borderId="53" xfId="4" applyFill="1" applyBorder="1" applyAlignment="1" applyProtection="1">
      <alignment horizontal="center" vertical="center"/>
      <protection locked="0"/>
    </xf>
    <xf numFmtId="0" fontId="0" fillId="10" borderId="1" xfId="0" applyFill="1" applyBorder="1" applyProtection="1"/>
    <xf numFmtId="0" fontId="35" fillId="12" borderId="56" xfId="4" applyFill="1" applyBorder="1" applyAlignment="1" applyProtection="1">
      <alignment vertical="center"/>
      <protection locked="0"/>
    </xf>
    <xf numFmtId="0" fontId="0" fillId="0" borderId="0" xfId="0" applyAlignment="1">
      <alignment vertical="center" wrapText="1"/>
    </xf>
    <xf numFmtId="0" fontId="45" fillId="0" borderId="1" xfId="0" applyFont="1" applyFill="1" applyBorder="1"/>
    <xf numFmtId="0" fontId="13" fillId="0" borderId="1" xfId="0" applyFont="1" applyFill="1" applyBorder="1" applyAlignment="1">
      <alignment vertical="top" wrapText="1"/>
    </xf>
    <xf numFmtId="0" fontId="0" fillId="0" borderId="0" xfId="0" applyAlignment="1">
      <alignment horizontal="left" vertical="top"/>
    </xf>
    <xf numFmtId="0" fontId="0" fillId="0" borderId="0" xfId="0" applyFill="1"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0"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0" xfId="0" applyFill="1" applyBorder="1" applyAlignment="1">
      <alignment horizontal="left" vertical="top"/>
    </xf>
    <xf numFmtId="0" fontId="21" fillId="3" borderId="0" xfId="0" applyFont="1" applyFill="1" applyBorder="1" applyAlignment="1">
      <alignment horizontal="left" vertical="top" wrapText="1"/>
    </xf>
    <xf numFmtId="0" fontId="28" fillId="13" borderId="0" xfId="0" applyFont="1" applyFill="1" applyBorder="1" applyAlignment="1">
      <alignment horizontal="left" vertical="top"/>
    </xf>
    <xf numFmtId="0" fontId="0" fillId="0" borderId="0" xfId="0" applyAlignment="1">
      <alignment horizontal="left" vertical="top" wrapText="1"/>
    </xf>
    <xf numFmtId="0" fontId="0" fillId="0" borderId="0" xfId="0" applyFill="1"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0" fillId="13" borderId="0" xfId="0" applyFill="1" applyBorder="1" applyAlignment="1">
      <alignment horizontal="left" vertical="top" wrapText="1"/>
    </xf>
    <xf numFmtId="0" fontId="0" fillId="0" borderId="14" xfId="0" applyFill="1" applyBorder="1" applyAlignment="1">
      <alignment horizontal="left" vertical="top" wrapText="1"/>
    </xf>
    <xf numFmtId="0" fontId="0" fillId="0" borderId="13" xfId="0" applyFill="1" applyBorder="1" applyAlignment="1">
      <alignment horizontal="left" vertical="top" wrapText="1"/>
    </xf>
    <xf numFmtId="0" fontId="0" fillId="0" borderId="13" xfId="0" applyFill="1" applyBorder="1" applyAlignment="1">
      <alignment horizontal="left" vertical="top"/>
    </xf>
    <xf numFmtId="0" fontId="0" fillId="0" borderId="12" xfId="0" applyFill="1" applyBorder="1" applyAlignment="1">
      <alignment horizontal="left" vertical="center" wrapText="1"/>
    </xf>
    <xf numFmtId="0" fontId="21" fillId="0" borderId="7" xfId="0" applyFont="1" applyFill="1" applyBorder="1" applyAlignment="1">
      <alignment horizontal="left" vertical="top" wrapText="1"/>
    </xf>
    <xf numFmtId="0" fontId="21" fillId="0" borderId="11" xfId="0" applyFont="1" applyFill="1" applyBorder="1" applyAlignment="1">
      <alignment horizontal="left" vertical="top" wrapText="1"/>
    </xf>
    <xf numFmtId="0" fontId="21" fillId="0" borderId="11" xfId="0" applyFont="1" applyFill="1" applyBorder="1" applyAlignment="1">
      <alignment horizontal="left" vertical="top"/>
    </xf>
    <xf numFmtId="0" fontId="21" fillId="0" borderId="6" xfId="0" applyFont="1" applyFill="1" applyBorder="1" applyAlignment="1">
      <alignment horizontal="left" vertical="center" wrapText="1"/>
    </xf>
    <xf numFmtId="0" fontId="48" fillId="0" borderId="0" xfId="0" applyFont="1" applyAlignment="1">
      <alignment horizontal="left" vertical="top"/>
    </xf>
    <xf numFmtId="0" fontId="48" fillId="0" borderId="0" xfId="0" applyFont="1" applyAlignment="1">
      <alignment horizontal="left" vertical="top" wrapText="1"/>
    </xf>
    <xf numFmtId="0" fontId="48" fillId="0" borderId="0" xfId="0" applyFont="1" applyFill="1" applyAlignment="1">
      <alignment horizontal="left" vertical="top" wrapText="1"/>
    </xf>
    <xf numFmtId="0" fontId="48" fillId="3" borderId="0" xfId="0" applyFont="1" applyFill="1" applyAlignment="1">
      <alignment horizontal="left" vertical="top" wrapText="1"/>
    </xf>
    <xf numFmtId="0" fontId="48" fillId="13" borderId="23" xfId="0" applyFont="1" applyFill="1" applyBorder="1" applyAlignment="1">
      <alignment horizontal="left" vertical="top" wrapText="1"/>
    </xf>
    <xf numFmtId="0" fontId="48" fillId="13" borderId="0" xfId="0" applyFont="1" applyFill="1" applyBorder="1" applyAlignment="1">
      <alignment horizontal="left" vertical="top" wrapText="1"/>
    </xf>
    <xf numFmtId="0" fontId="28" fillId="0" borderId="9" xfId="0" applyFont="1" applyFill="1" applyBorder="1" applyAlignment="1">
      <alignment horizontal="center" vertical="center" wrapText="1"/>
    </xf>
    <xf numFmtId="0" fontId="28" fillId="0" borderId="10" xfId="0" applyFont="1" applyFill="1" applyBorder="1" applyAlignment="1">
      <alignment horizontal="center" vertical="center" wrapText="1"/>
    </xf>
    <xf numFmtId="0" fontId="28" fillId="0" borderId="8" xfId="0" applyFont="1" applyFill="1" applyBorder="1" applyAlignment="1">
      <alignment horizontal="left" vertical="center" wrapText="1"/>
    </xf>
    <xf numFmtId="0" fontId="48" fillId="3" borderId="22" xfId="0" applyFont="1" applyFill="1" applyBorder="1" applyAlignment="1">
      <alignment horizontal="left" vertical="top"/>
    </xf>
    <xf numFmtId="0" fontId="48" fillId="0" borderId="0" xfId="0" applyFont="1" applyFill="1" applyAlignment="1">
      <alignment horizontal="left" vertical="top"/>
    </xf>
    <xf numFmtId="0" fontId="21" fillId="13" borderId="0" xfId="0" applyFont="1" applyFill="1" applyBorder="1" applyAlignment="1">
      <alignment horizontal="left" vertical="top" wrapText="1"/>
    </xf>
    <xf numFmtId="0" fontId="0" fillId="0" borderId="0" xfId="0" applyFill="1" applyAlignment="1">
      <alignment horizontal="left" vertical="center"/>
    </xf>
    <xf numFmtId="0" fontId="0" fillId="13" borderId="23" xfId="0" applyFill="1" applyBorder="1" applyAlignment="1">
      <alignment horizontal="left" vertical="center"/>
    </xf>
    <xf numFmtId="0" fontId="0" fillId="13" borderId="0" xfId="0" applyFill="1" applyBorder="1" applyAlignment="1">
      <alignment horizontal="left" vertical="center"/>
    </xf>
    <xf numFmtId="0" fontId="0" fillId="3" borderId="22" xfId="0" applyFill="1" applyBorder="1" applyAlignment="1">
      <alignment horizontal="left" vertical="center"/>
    </xf>
    <xf numFmtId="0" fontId="28" fillId="13" borderId="0" xfId="0" applyFont="1" applyFill="1" applyBorder="1" applyAlignment="1">
      <alignment horizontal="left" vertical="top" wrapText="1"/>
    </xf>
    <xf numFmtId="0" fontId="48" fillId="3" borderId="0" xfId="0" applyFont="1" applyFill="1" applyAlignment="1">
      <alignment horizontal="left" vertical="top"/>
    </xf>
    <xf numFmtId="0" fontId="48" fillId="13" borderId="23" xfId="0" applyFont="1" applyFill="1" applyBorder="1" applyAlignment="1">
      <alignment horizontal="left" vertical="top"/>
    </xf>
    <xf numFmtId="0" fontId="48" fillId="13" borderId="0" xfId="0" applyFont="1" applyFill="1" applyBorder="1" applyAlignment="1">
      <alignment horizontal="left" vertical="top"/>
    </xf>
    <xf numFmtId="0" fontId="21" fillId="0" borderId="0" xfId="0" applyFont="1" applyAlignment="1">
      <alignment horizontal="left" vertical="top"/>
    </xf>
    <xf numFmtId="0" fontId="21" fillId="0" borderId="0" xfId="0" applyFont="1" applyFill="1" applyAlignment="1">
      <alignment horizontal="left" vertical="top"/>
    </xf>
    <xf numFmtId="0" fontId="21" fillId="3" borderId="0" xfId="0" applyFont="1" applyFill="1" applyAlignment="1">
      <alignment horizontal="left" vertical="top"/>
    </xf>
    <xf numFmtId="0" fontId="21" fillId="13" borderId="23" xfId="0" applyFont="1" applyFill="1" applyBorder="1" applyAlignment="1">
      <alignment horizontal="left" vertical="top"/>
    </xf>
    <xf numFmtId="0" fontId="21" fillId="13" borderId="0" xfId="0" applyFont="1" applyFill="1" applyBorder="1" applyAlignment="1">
      <alignment horizontal="left" vertical="top"/>
    </xf>
    <xf numFmtId="0" fontId="21" fillId="3" borderId="22" xfId="0" applyFont="1" applyFill="1" applyBorder="1" applyAlignment="1">
      <alignment horizontal="left" vertical="top"/>
    </xf>
    <xf numFmtId="0" fontId="21" fillId="0" borderId="14" xfId="0" applyFont="1" applyFill="1" applyBorder="1" applyAlignment="1">
      <alignment horizontal="left" vertical="top" wrapText="1"/>
    </xf>
    <xf numFmtId="0" fontId="21" fillId="0" borderId="13" xfId="0" applyFont="1" applyFill="1" applyBorder="1" applyAlignment="1">
      <alignment horizontal="left" vertical="top" wrapText="1"/>
    </xf>
    <xf numFmtId="0" fontId="21" fillId="0" borderId="13" xfId="0" applyFont="1" applyFill="1" applyBorder="1" applyAlignment="1">
      <alignment horizontal="left" vertical="center" wrapText="1"/>
    </xf>
    <xf numFmtId="0" fontId="21" fillId="0" borderId="12" xfId="0" applyFont="1" applyFill="1" applyBorder="1" applyAlignment="1">
      <alignment horizontal="left" vertical="center" wrapText="1"/>
    </xf>
    <xf numFmtId="0" fontId="21" fillId="0" borderId="11" xfId="0" applyFont="1" applyFill="1" applyBorder="1" applyAlignment="1">
      <alignment horizontal="left" vertical="center" wrapText="1"/>
    </xf>
    <xf numFmtId="0" fontId="28" fillId="0" borderId="8" xfId="0" applyFont="1" applyFill="1" applyBorder="1" applyAlignment="1">
      <alignment horizontal="left" vertical="top" wrapText="1"/>
    </xf>
    <xf numFmtId="0" fontId="28" fillId="0" borderId="32" xfId="0" applyFont="1" applyFill="1" applyBorder="1" applyAlignment="1">
      <alignment horizontal="left" vertical="center" wrapText="1"/>
    </xf>
    <xf numFmtId="0" fontId="0" fillId="13" borderId="23" xfId="0" applyFill="1" applyBorder="1"/>
    <xf numFmtId="0" fontId="0" fillId="13" borderId="0" xfId="0" applyFill="1" applyBorder="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21" fillId="3" borderId="26" xfId="0" applyFont="1" applyFill="1" applyBorder="1" applyAlignment="1">
      <alignment horizontal="left" vertical="top"/>
    </xf>
    <xf numFmtId="0" fontId="21" fillId="3" borderId="25" xfId="0" applyFont="1" applyFill="1" applyBorder="1" applyAlignment="1">
      <alignment horizontal="left" vertical="top"/>
    </xf>
    <xf numFmtId="0" fontId="21" fillId="3" borderId="24" xfId="0" applyFont="1" applyFill="1" applyBorder="1" applyAlignment="1">
      <alignment horizontal="left" vertical="top"/>
    </xf>
    <xf numFmtId="0" fontId="21" fillId="3" borderId="23" xfId="0" applyFont="1" applyFill="1" applyBorder="1" applyAlignment="1">
      <alignment horizontal="left" vertical="top"/>
    </xf>
    <xf numFmtId="0" fontId="21" fillId="3" borderId="0" xfId="0" applyFont="1" applyFill="1" applyBorder="1" applyAlignment="1">
      <alignment horizontal="left" vertical="top"/>
    </xf>
    <xf numFmtId="0" fontId="28" fillId="3" borderId="0" xfId="0" applyFont="1" applyFill="1" applyBorder="1" applyAlignment="1">
      <alignment horizontal="left" vertical="top"/>
    </xf>
    <xf numFmtId="0" fontId="28" fillId="3" borderId="0" xfId="0" applyFont="1" applyFill="1" applyBorder="1" applyAlignment="1">
      <alignment horizontal="left" vertical="top" wrapText="1"/>
    </xf>
    <xf numFmtId="0" fontId="28" fillId="0" borderId="37" xfId="0" applyFont="1" applyBorder="1" applyAlignment="1">
      <alignment horizontal="center" vertical="center" wrapText="1"/>
    </xf>
    <xf numFmtId="0" fontId="28" fillId="0" borderId="40" xfId="0" applyFont="1" applyBorder="1" applyAlignment="1">
      <alignment horizontal="center" vertical="center"/>
    </xf>
    <xf numFmtId="0" fontId="28" fillId="0" borderId="34" xfId="0" applyFont="1" applyBorder="1" applyAlignment="1">
      <alignment horizontal="center" vertical="center"/>
    </xf>
    <xf numFmtId="0" fontId="21" fillId="3" borderId="21" xfId="0" applyFont="1" applyFill="1" applyBorder="1" applyAlignment="1">
      <alignment horizontal="left" vertical="top"/>
    </xf>
    <xf numFmtId="0" fontId="21" fillId="3" borderId="20" xfId="0" applyFont="1" applyFill="1" applyBorder="1" applyAlignment="1">
      <alignment horizontal="left" vertical="top"/>
    </xf>
    <xf numFmtId="0" fontId="21" fillId="3" borderId="19" xfId="0" applyFont="1" applyFill="1" applyBorder="1" applyAlignment="1">
      <alignment horizontal="left" vertical="top"/>
    </xf>
    <xf numFmtId="0" fontId="21" fillId="0" borderId="0" xfId="0" applyFont="1" applyFill="1" applyAlignment="1">
      <alignment wrapText="1"/>
    </xf>
    <xf numFmtId="0" fontId="21" fillId="0" borderId="0" xfId="0" applyFont="1" applyFill="1" applyAlignment="1">
      <alignment horizontal="center" vertical="top"/>
    </xf>
    <xf numFmtId="0" fontId="21" fillId="0" borderId="0" xfId="0" applyFont="1" applyFill="1" applyAlignment="1">
      <alignment horizontal="left" vertical="top" wrapText="1"/>
    </xf>
    <xf numFmtId="0" fontId="21" fillId="13" borderId="26" xfId="0" applyFont="1" applyFill="1" applyBorder="1"/>
    <xf numFmtId="0" fontId="21" fillId="13" borderId="25" xfId="0" applyFont="1" applyFill="1" applyBorder="1" applyAlignment="1">
      <alignment horizontal="left" vertical="top" wrapText="1"/>
    </xf>
    <xf numFmtId="0" fontId="21" fillId="13" borderId="25" xfId="0" applyFont="1" applyFill="1" applyBorder="1" applyAlignment="1">
      <alignment horizontal="center" vertical="top"/>
    </xf>
    <xf numFmtId="0" fontId="21" fillId="13" borderId="24" xfId="0" applyFont="1" applyFill="1" applyBorder="1"/>
    <xf numFmtId="0" fontId="21" fillId="13" borderId="23" xfId="0" applyFont="1" applyFill="1" applyBorder="1"/>
    <xf numFmtId="0" fontId="28" fillId="0" borderId="12" xfId="0" applyFont="1" applyFill="1" applyBorder="1" applyAlignment="1">
      <alignment horizontal="center" vertical="center"/>
    </xf>
    <xf numFmtId="0" fontId="21" fillId="13" borderId="22" xfId="0" applyFont="1" applyFill="1" applyBorder="1"/>
    <xf numFmtId="0" fontId="28" fillId="0" borderId="6" xfId="0" applyFont="1" applyFill="1" applyBorder="1" applyAlignment="1">
      <alignment horizontal="center" vertical="center"/>
    </xf>
    <xf numFmtId="0" fontId="21" fillId="0" borderId="7" xfId="0" applyFont="1" applyFill="1" applyBorder="1" applyAlignment="1">
      <alignment wrapText="1"/>
    </xf>
    <xf numFmtId="0" fontId="28" fillId="13" borderId="9" xfId="0" applyFont="1" applyFill="1" applyBorder="1" applyAlignment="1">
      <alignment horizontal="center" vertical="center" wrapText="1"/>
    </xf>
    <xf numFmtId="0" fontId="28" fillId="13" borderId="8" xfId="0" applyFont="1" applyFill="1" applyBorder="1" applyAlignment="1">
      <alignment horizontal="center" vertical="center"/>
    </xf>
    <xf numFmtId="0" fontId="21" fillId="3" borderId="0" xfId="0" applyFont="1" applyFill="1"/>
    <xf numFmtId="0" fontId="21" fillId="13" borderId="0" xfId="0" applyFont="1" applyFill="1" applyBorder="1" applyAlignment="1">
      <alignment horizontal="center" vertical="top"/>
    </xf>
    <xf numFmtId="0" fontId="50" fillId="13" borderId="0" xfId="0" applyFont="1" applyFill="1" applyBorder="1" applyAlignment="1">
      <alignment horizontal="center"/>
    </xf>
    <xf numFmtId="0" fontId="21" fillId="13" borderId="21" xfId="0" applyFont="1" applyFill="1" applyBorder="1"/>
    <xf numFmtId="0" fontId="21" fillId="13" borderId="20" xfId="0" applyFont="1" applyFill="1" applyBorder="1" applyAlignment="1">
      <alignment wrapText="1"/>
    </xf>
    <xf numFmtId="0" fontId="21" fillId="13" borderId="20" xfId="0" applyFont="1" applyFill="1" applyBorder="1" applyAlignment="1">
      <alignment horizontal="center" vertical="top"/>
    </xf>
    <xf numFmtId="0" fontId="21" fillId="13" borderId="19" xfId="0" applyFont="1" applyFill="1" applyBorder="1"/>
    <xf numFmtId="0" fontId="47" fillId="8" borderId="11" xfId="4" applyFont="1" applyBorder="1" applyProtection="1">
      <protection locked="0"/>
    </xf>
    <xf numFmtId="0" fontId="52" fillId="8" borderId="30" xfId="4" applyFont="1" applyBorder="1" applyAlignment="1" applyProtection="1">
      <alignment vertical="center" wrapText="1"/>
      <protection locked="0"/>
    </xf>
    <xf numFmtId="0" fontId="52" fillId="8" borderId="11" xfId="4" applyFont="1" applyBorder="1" applyAlignment="1" applyProtection="1">
      <alignment horizontal="center" vertical="center"/>
      <protection locked="0"/>
    </xf>
    <xf numFmtId="0" fontId="52" fillId="8" borderId="53" xfId="4" applyFont="1" applyBorder="1" applyAlignment="1" applyProtection="1">
      <alignment horizontal="center" vertical="center"/>
      <protection locked="0"/>
    </xf>
    <xf numFmtId="0" fontId="47" fillId="12" borderId="11" xfId="4" applyFont="1" applyFill="1" applyBorder="1" applyProtection="1">
      <protection locked="0"/>
    </xf>
    <xf numFmtId="0" fontId="52" fillId="12" borderId="30" xfId="4" applyFont="1" applyFill="1" applyBorder="1" applyAlignment="1" applyProtection="1">
      <alignment vertical="center" wrapText="1"/>
      <protection locked="0"/>
    </xf>
    <xf numFmtId="0" fontId="52" fillId="12" borderId="11" xfId="4" applyFont="1" applyFill="1" applyBorder="1" applyAlignment="1" applyProtection="1">
      <alignment horizontal="center" vertical="center"/>
      <protection locked="0"/>
    </xf>
    <xf numFmtId="0" fontId="52" fillId="12" borderId="53"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protection locked="0"/>
    </xf>
    <xf numFmtId="10" fontId="47" fillId="8" borderId="11" xfId="4" applyNumberFormat="1"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10" fontId="47" fillId="12" borderId="11" xfId="4" applyNumberFormat="1"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wrapText="1"/>
      <protection locked="0"/>
    </xf>
    <xf numFmtId="0" fontId="47" fillId="8" borderId="11" xfId="4" applyFont="1" applyBorder="1" applyAlignment="1" applyProtection="1">
      <alignment horizontal="left" vertical="center" wrapText="1"/>
      <protection locked="0"/>
    </xf>
    <xf numFmtId="0" fontId="47" fillId="12" borderId="6" xfId="4" applyFont="1" applyFill="1" applyBorder="1" applyAlignment="1" applyProtection="1">
      <alignment horizontal="left" vertical="center" wrapText="1"/>
      <protection locked="0"/>
    </xf>
    <xf numFmtId="0" fontId="47" fillId="12" borderId="11" xfId="4" applyFont="1" applyFill="1" applyBorder="1" applyAlignment="1" applyProtection="1">
      <alignment horizontal="left" vertical="center" wrapText="1"/>
      <protection locked="0"/>
    </xf>
    <xf numFmtId="0" fontId="47" fillId="8" borderId="30" xfId="4" applyFont="1" applyBorder="1" applyAlignment="1" applyProtection="1">
      <alignment vertical="center"/>
      <protection locked="0"/>
    </xf>
    <xf numFmtId="0" fontId="47" fillId="8" borderId="7" xfId="4" applyFont="1" applyBorder="1" applyAlignment="1" applyProtection="1">
      <alignment horizontal="center" vertical="center"/>
      <protection locked="0"/>
    </xf>
    <xf numFmtId="0" fontId="47" fillId="12" borderId="56" xfId="4" applyFont="1" applyFill="1" applyBorder="1" applyAlignment="1" applyProtection="1">
      <alignment vertical="center"/>
      <protection locked="0"/>
    </xf>
    <xf numFmtId="0" fontId="52" fillId="8" borderId="11" xfId="4" applyFont="1" applyBorder="1" applyAlignment="1" applyProtection="1">
      <alignment horizontal="center" vertical="center" wrapText="1"/>
      <protection locked="0"/>
    </xf>
    <xf numFmtId="0" fontId="52" fillId="8" borderId="7" xfId="4" applyFont="1" applyBorder="1" applyAlignment="1" applyProtection="1">
      <alignment horizontal="center" vertical="center"/>
      <protection locked="0"/>
    </xf>
    <xf numFmtId="0" fontId="52" fillId="12" borderId="11" xfId="4" applyFont="1" applyFill="1" applyBorder="1" applyAlignment="1" applyProtection="1">
      <alignment horizontal="center" vertical="center" wrapText="1"/>
      <protection locked="0"/>
    </xf>
    <xf numFmtId="0" fontId="52" fillId="12" borderId="7" xfId="4" applyFont="1" applyFill="1" applyBorder="1" applyAlignment="1" applyProtection="1">
      <alignment horizontal="center" vertical="center"/>
      <protection locked="0"/>
    </xf>
    <xf numFmtId="0" fontId="0" fillId="0" borderId="22" xfId="0" applyBorder="1" applyProtection="1"/>
    <xf numFmtId="0" fontId="1" fillId="0" borderId="0" xfId="0" applyFont="1" applyFill="1" applyBorder="1" applyAlignment="1" applyProtection="1">
      <alignment horizontal="left" vertical="center" wrapText="1"/>
    </xf>
    <xf numFmtId="0" fontId="10" fillId="3" borderId="0" xfId="0" applyFont="1" applyFill="1" applyBorder="1" applyAlignment="1" applyProtection="1">
      <alignment horizontal="left" vertical="center" wrapText="1"/>
    </xf>
    <xf numFmtId="0" fontId="2" fillId="2" borderId="32"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25" fillId="2" borderId="28" xfId="0" applyFont="1" applyFill="1" applyBorder="1" applyAlignment="1">
      <alignment vertical="top" wrapText="1"/>
    </xf>
    <xf numFmtId="0" fontId="45" fillId="3" borderId="22" xfId="0" applyFont="1" applyFill="1" applyBorder="1" applyAlignment="1" applyProtection="1">
      <alignment horizontal="right"/>
    </xf>
    <xf numFmtId="0" fontId="29" fillId="3" borderId="0" xfId="0" applyFont="1" applyFill="1" applyBorder="1" applyAlignment="1" applyProtection="1">
      <alignment horizontal="right"/>
    </xf>
    <xf numFmtId="0" fontId="1" fillId="3" borderId="27" xfId="0" applyFont="1" applyFill="1" applyBorder="1" applyProtection="1"/>
    <xf numFmtId="0" fontId="1" fillId="2" borderId="27" xfId="0" applyFont="1" applyFill="1" applyBorder="1" applyAlignment="1" applyProtection="1">
      <alignment horizontal="center"/>
    </xf>
    <xf numFmtId="0" fontId="21" fillId="0" borderId="1" xfId="0" applyFont="1" applyBorder="1" applyAlignment="1">
      <alignment wrapText="1"/>
    </xf>
    <xf numFmtId="0" fontId="21" fillId="3" borderId="27" xfId="0" applyFont="1" applyFill="1" applyBorder="1"/>
    <xf numFmtId="0" fontId="2" fillId="2" borderId="32"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21" fillId="0" borderId="31" xfId="0" applyFont="1" applyBorder="1" applyAlignment="1">
      <alignment horizontal="center" wrapText="1"/>
    </xf>
    <xf numFmtId="166" fontId="1" fillId="3" borderId="0" xfId="0" applyNumberFormat="1" applyFont="1" applyFill="1" applyBorder="1" applyAlignment="1" applyProtection="1">
      <alignment horizontal="left"/>
      <protection locked="0"/>
    </xf>
    <xf numFmtId="0" fontId="3" fillId="0" borderId="22" xfId="0" applyFont="1" applyBorder="1" applyProtection="1"/>
    <xf numFmtId="0" fontId="21" fillId="0" borderId="1" xfId="0" applyFont="1" applyBorder="1"/>
    <xf numFmtId="0" fontId="6" fillId="3" borderId="22" xfId="0" applyFont="1" applyFill="1" applyBorder="1" applyAlignment="1" applyProtection="1">
      <alignment vertical="top" wrapText="1"/>
    </xf>
    <xf numFmtId="0" fontId="6" fillId="0" borderId="20" xfId="0" applyFont="1" applyFill="1" applyBorder="1" applyAlignment="1" applyProtection="1">
      <alignment vertical="top" wrapText="1"/>
    </xf>
    <xf numFmtId="0" fontId="0" fillId="0" borderId="22" xfId="0" applyBorder="1"/>
    <xf numFmtId="0" fontId="10" fillId="3" borderId="0" xfId="0" applyFont="1" applyFill="1" applyBorder="1" applyAlignment="1" applyProtection="1">
      <alignment horizontal="left" vertical="center" wrapText="1"/>
    </xf>
    <xf numFmtId="0" fontId="10" fillId="2" borderId="17" xfId="0" applyFont="1" applyFill="1" applyBorder="1" applyAlignment="1" applyProtection="1">
      <alignment vertical="center" wrapText="1"/>
    </xf>
    <xf numFmtId="0" fontId="10" fillId="2" borderId="31" xfId="0" applyFont="1" applyFill="1" applyBorder="1" applyAlignment="1" applyProtection="1">
      <alignment vertical="center" wrapText="1"/>
    </xf>
    <xf numFmtId="0" fontId="17" fillId="2" borderId="43" xfId="0" applyFont="1" applyFill="1" applyBorder="1" applyAlignment="1" applyProtection="1">
      <alignment vertical="center" wrapText="1"/>
    </xf>
    <xf numFmtId="0" fontId="17" fillId="2" borderId="17" xfId="0" applyFont="1" applyFill="1" applyBorder="1" applyAlignment="1" applyProtection="1">
      <alignment vertical="center" wrapText="1"/>
    </xf>
    <xf numFmtId="0" fontId="14" fillId="3" borderId="0" xfId="0" applyFont="1" applyFill="1" applyBorder="1" applyAlignment="1" applyProtection="1">
      <alignment horizontal="right"/>
    </xf>
    <xf numFmtId="0" fontId="27" fillId="3" borderId="0" xfId="0" applyFont="1" applyFill="1" applyBorder="1" applyProtection="1"/>
    <xf numFmtId="0" fontId="13" fillId="3" borderId="0" xfId="0" applyFont="1" applyFill="1" applyBorder="1" applyAlignment="1" applyProtection="1">
      <alignment horizontal="left" vertical="center" wrapText="1"/>
    </xf>
    <xf numFmtId="0" fontId="2" fillId="3" borderId="0" xfId="0" applyFont="1" applyFill="1" applyBorder="1" applyAlignment="1" applyProtection="1">
      <alignment horizontal="left" vertical="center" wrapText="1"/>
    </xf>
    <xf numFmtId="3" fontId="1" fillId="3" borderId="0" xfId="0" applyNumberFormat="1" applyFont="1" applyFill="1" applyBorder="1" applyAlignment="1" applyProtection="1">
      <alignment vertical="top" wrapText="1"/>
      <protection locked="0"/>
    </xf>
    <xf numFmtId="3" fontId="1" fillId="3" borderId="17" xfId="0" applyNumberFormat="1" applyFont="1" applyFill="1" applyBorder="1" applyAlignment="1" applyProtection="1">
      <alignment vertical="top" wrapText="1"/>
      <protection locked="0"/>
    </xf>
    <xf numFmtId="0" fontId="14" fillId="3" borderId="0" xfId="0" applyFont="1" applyFill="1" applyBorder="1" applyAlignment="1" applyProtection="1">
      <alignment horizontal="left"/>
    </xf>
    <xf numFmtId="0" fontId="25" fillId="0" borderId="43" xfId="0" applyFont="1" applyFill="1" applyBorder="1"/>
    <xf numFmtId="0" fontId="14" fillId="3" borderId="0" xfId="0" applyFont="1" applyFill="1" applyBorder="1" applyAlignment="1" applyProtection="1">
      <alignment wrapText="1"/>
    </xf>
    <xf numFmtId="0" fontId="14" fillId="3" borderId="23" xfId="0" applyFont="1" applyFill="1" applyBorder="1" applyAlignment="1" applyProtection="1">
      <alignment horizontal="left" vertical="center" wrapText="1"/>
    </xf>
    <xf numFmtId="0" fontId="13" fillId="2" borderId="2" xfId="0" applyFont="1" applyFill="1" applyBorder="1" applyAlignment="1" applyProtection="1">
      <alignment horizontal="left" vertical="top" wrapText="1"/>
    </xf>
    <xf numFmtId="0" fontId="13" fillId="2" borderId="3" xfId="0" applyFont="1" applyFill="1" applyBorder="1" applyAlignment="1" applyProtection="1">
      <alignment horizontal="left" vertical="top" wrapText="1"/>
    </xf>
    <xf numFmtId="0" fontId="13" fillId="2" borderId="4" xfId="0" applyFont="1" applyFill="1" applyBorder="1" applyAlignment="1" applyProtection="1">
      <alignment horizontal="left" vertical="top" wrapText="1"/>
    </xf>
    <xf numFmtId="0" fontId="13" fillId="0" borderId="25" xfId="0" applyFont="1" applyFill="1" applyBorder="1" applyAlignment="1">
      <alignment vertical="top" wrapText="1"/>
    </xf>
    <xf numFmtId="0" fontId="13" fillId="0" borderId="43" xfId="0" applyFont="1" applyFill="1" applyBorder="1" applyAlignment="1">
      <alignment vertical="top" wrapText="1"/>
    </xf>
    <xf numFmtId="0" fontId="25" fillId="2" borderId="1" xfId="0" applyFont="1" applyFill="1" applyBorder="1" applyAlignment="1">
      <alignment vertical="top" wrapText="1"/>
    </xf>
    <xf numFmtId="0" fontId="59" fillId="11" borderId="40" xfId="0" applyFont="1" applyFill="1" applyBorder="1" applyAlignment="1" applyProtection="1">
      <alignment horizontal="center" vertical="center" wrapText="1"/>
    </xf>
    <xf numFmtId="0" fontId="59" fillId="11" borderId="30" xfId="0" applyFont="1" applyFill="1" applyBorder="1" applyAlignment="1" applyProtection="1">
      <alignment horizontal="center" vertical="center" wrapText="1"/>
    </xf>
    <xf numFmtId="0" fontId="59" fillId="11" borderId="11" xfId="0" applyFont="1" applyFill="1" applyBorder="1" applyAlignment="1" applyProtection="1">
      <alignment horizontal="center" vertical="center" wrapText="1"/>
    </xf>
    <xf numFmtId="0" fontId="59" fillId="11" borderId="53" xfId="0" applyFont="1" applyFill="1" applyBorder="1" applyAlignment="1" applyProtection="1">
      <alignment horizontal="center" vertical="center" wrapText="1"/>
    </xf>
    <xf numFmtId="0" fontId="59" fillId="11" borderId="6" xfId="0" applyFont="1" applyFill="1" applyBorder="1" applyAlignment="1" applyProtection="1">
      <alignment horizontal="center" vertical="center" wrapText="1"/>
    </xf>
    <xf numFmtId="0" fontId="59" fillId="11" borderId="60" xfId="0" applyFont="1" applyFill="1" applyBorder="1" applyAlignment="1" applyProtection="1">
      <alignment horizontal="center" vertical="center"/>
    </xf>
    <xf numFmtId="0" fontId="59" fillId="11" borderId="8" xfId="0" applyFont="1" applyFill="1" applyBorder="1" applyAlignment="1" applyProtection="1">
      <alignment vertical="center"/>
    </xf>
    <xf numFmtId="0" fontId="59" fillId="11" borderId="49" xfId="0" applyFont="1" applyFill="1" applyBorder="1" applyAlignment="1" applyProtection="1">
      <alignment horizontal="center" vertical="center"/>
    </xf>
    <xf numFmtId="0" fontId="59" fillId="11" borderId="10" xfId="0" applyFont="1" applyFill="1" applyBorder="1" applyAlignment="1" applyProtection="1">
      <alignment horizontal="center" vertical="center"/>
    </xf>
    <xf numFmtId="0" fontId="59" fillId="11" borderId="41" xfId="0" applyFont="1" applyFill="1" applyBorder="1" applyAlignment="1" applyProtection="1">
      <alignment horizontal="center" vertical="center"/>
    </xf>
    <xf numFmtId="0" fontId="59" fillId="11" borderId="11" xfId="0" applyFont="1" applyFill="1" applyBorder="1" applyAlignment="1" applyProtection="1">
      <alignment horizontal="center" wrapText="1"/>
    </xf>
    <xf numFmtId="0" fontId="59" fillId="11" borderId="7" xfId="0" applyFont="1" applyFill="1" applyBorder="1" applyAlignment="1" applyProtection="1">
      <alignment horizontal="center" vertical="center" wrapText="1"/>
    </xf>
    <xf numFmtId="0" fontId="1" fillId="2" borderId="43" xfId="0" applyFont="1" applyFill="1" applyBorder="1" applyAlignment="1" applyProtection="1">
      <alignment horizontal="center" vertical="center" wrapText="1"/>
    </xf>
    <xf numFmtId="0" fontId="1" fillId="2" borderId="31" xfId="0" applyFont="1" applyFill="1" applyBorder="1" applyAlignment="1" applyProtection="1">
      <alignment horizontal="center" vertical="center" wrapText="1"/>
    </xf>
    <xf numFmtId="0" fontId="14" fillId="3" borderId="0" xfId="0" applyFont="1" applyFill="1" applyBorder="1" applyAlignment="1" applyProtection="1">
      <alignment horizontal="right" vertical="center" wrapText="1"/>
    </xf>
    <xf numFmtId="0" fontId="2" fillId="2" borderId="32" xfId="0" applyFont="1" applyFill="1" applyBorder="1" applyAlignment="1" applyProtection="1">
      <alignment horizontal="center" vertical="center" wrapText="1"/>
    </xf>
    <xf numFmtId="1" fontId="1" fillId="2" borderId="3" xfId="0" applyNumberFormat="1" applyFont="1" applyFill="1" applyBorder="1" applyAlignment="1" applyProtection="1">
      <alignment horizontal="left" vertical="center" wrapText="1"/>
      <protection locked="0"/>
    </xf>
    <xf numFmtId="1" fontId="1" fillId="2" borderId="28" xfId="0" applyNumberFormat="1" applyFont="1" applyFill="1" applyBorder="1" applyAlignment="1" applyProtection="1">
      <alignment horizontal="left" vertical="center" wrapText="1"/>
      <protection locked="0"/>
    </xf>
    <xf numFmtId="0" fontId="1" fillId="2" borderId="3" xfId="0" applyFont="1" applyFill="1" applyBorder="1" applyAlignment="1" applyProtection="1">
      <alignment horizontal="center" vertical="center" wrapText="1"/>
    </xf>
    <xf numFmtId="0" fontId="14" fillId="3" borderId="22" xfId="0" applyFont="1" applyFill="1" applyBorder="1" applyAlignment="1" applyProtection="1">
      <alignment horizontal="right" vertical="center" wrapText="1"/>
    </xf>
    <xf numFmtId="0" fontId="13" fillId="3" borderId="22" xfId="0" applyFont="1" applyFill="1" applyBorder="1" applyAlignment="1" applyProtection="1">
      <alignment horizontal="right" vertical="center" wrapText="1"/>
    </xf>
    <xf numFmtId="0" fontId="14" fillId="3" borderId="23" xfId="0" applyFont="1" applyFill="1" applyBorder="1" applyAlignment="1" applyProtection="1">
      <alignment horizontal="right" vertical="center" wrapText="1"/>
    </xf>
    <xf numFmtId="0" fontId="20" fillId="2" borderId="1" xfId="1" applyFill="1" applyBorder="1" applyAlignment="1" applyProtection="1">
      <alignment vertical="top" wrapText="1"/>
      <protection locked="0"/>
    </xf>
    <xf numFmtId="0" fontId="1" fillId="0" borderId="2" xfId="0" applyFont="1" applyFill="1" applyBorder="1" applyAlignment="1">
      <alignment vertical="center"/>
    </xf>
    <xf numFmtId="0" fontId="61" fillId="0" borderId="3" xfId="1" applyFont="1" applyBorder="1" applyAlignment="1" applyProtection="1">
      <alignment vertical="center"/>
    </xf>
    <xf numFmtId="17" fontId="1" fillId="0" borderId="4" xfId="0" applyNumberFormat="1" applyFont="1" applyBorder="1" applyAlignment="1">
      <alignment vertical="center"/>
    </xf>
    <xf numFmtId="0" fontId="20" fillId="0" borderId="3" xfId="1" applyBorder="1" applyAlignment="1" applyProtection="1">
      <alignment vertical="center"/>
    </xf>
    <xf numFmtId="0" fontId="1" fillId="2" borderId="2" xfId="0" applyFont="1" applyFill="1" applyBorder="1" applyAlignment="1">
      <alignment vertical="center" wrapText="1"/>
    </xf>
    <xf numFmtId="0" fontId="20" fillId="2" borderId="3" xfId="1" applyFill="1" applyBorder="1" applyAlignment="1" applyProtection="1">
      <protection locked="0"/>
    </xf>
    <xf numFmtId="0" fontId="61" fillId="0" borderId="3" xfId="1" applyFont="1" applyBorder="1" applyAlignment="1" applyProtection="1">
      <alignment vertical="center" wrapText="1"/>
    </xf>
    <xf numFmtId="0" fontId="1" fillId="2" borderId="44" xfId="0" applyFont="1" applyFill="1" applyBorder="1" applyAlignment="1" applyProtection="1">
      <alignment vertical="top" wrapText="1"/>
    </xf>
    <xf numFmtId="0" fontId="2" fillId="2" borderId="38" xfId="0" applyFont="1" applyFill="1" applyBorder="1" applyAlignment="1">
      <alignment horizontal="center" vertical="center" wrapText="1"/>
    </xf>
    <xf numFmtId="165" fontId="2" fillId="2" borderId="39" xfId="5" applyFont="1" applyFill="1" applyBorder="1" applyAlignment="1" applyProtection="1">
      <alignment horizontal="center" vertical="center" wrapText="1"/>
    </xf>
    <xf numFmtId="0" fontId="62" fillId="14" borderId="6" xfId="0" applyFont="1" applyFill="1" applyBorder="1" applyAlignment="1">
      <alignment vertical="center" wrapText="1"/>
    </xf>
    <xf numFmtId="165" fontId="62" fillId="14" borderId="7" xfId="5" applyFont="1" applyFill="1" applyBorder="1" applyAlignment="1">
      <alignment vertical="center" wrapText="1"/>
    </xf>
    <xf numFmtId="0" fontId="62" fillId="2" borderId="6" xfId="0" applyFont="1" applyFill="1" applyBorder="1" applyAlignment="1">
      <alignment vertical="center" wrapText="1"/>
    </xf>
    <xf numFmtId="165" fontId="62" fillId="2" borderId="7" xfId="5" applyFont="1" applyFill="1" applyBorder="1" applyAlignment="1">
      <alignment vertical="center" wrapText="1"/>
    </xf>
    <xf numFmtId="0" fontId="63" fillId="2" borderId="6" xfId="0" applyFont="1" applyFill="1" applyBorder="1" applyAlignment="1">
      <alignment horizontal="left" vertical="center" wrapText="1"/>
    </xf>
    <xf numFmtId="165" fontId="63" fillId="2" borderId="7" xfId="5" applyFont="1" applyFill="1" applyBorder="1" applyAlignment="1">
      <alignment vertical="center" wrapText="1"/>
    </xf>
    <xf numFmtId="0" fontId="64" fillId="2" borderId="6" xfId="0" applyFont="1" applyFill="1" applyBorder="1" applyAlignment="1">
      <alignment vertical="top" wrapText="1"/>
    </xf>
    <xf numFmtId="0" fontId="65" fillId="2" borderId="6" xfId="0" applyFont="1" applyFill="1" applyBorder="1" applyAlignment="1">
      <alignment vertical="center" wrapText="1"/>
    </xf>
    <xf numFmtId="0" fontId="64" fillId="2" borderId="6" xfId="0" applyFont="1" applyFill="1" applyBorder="1" applyAlignment="1">
      <alignment vertical="center" wrapText="1"/>
    </xf>
    <xf numFmtId="0" fontId="64" fillId="2" borderId="6" xfId="0" applyFont="1" applyFill="1" applyBorder="1" applyAlignment="1">
      <alignment vertical="center"/>
    </xf>
    <xf numFmtId="0" fontId="66" fillId="2" borderId="6" xfId="0" applyFont="1" applyFill="1" applyBorder="1" applyAlignment="1">
      <alignment vertical="center"/>
    </xf>
    <xf numFmtId="0" fontId="63" fillId="2" borderId="6" xfId="0" applyFont="1" applyFill="1" applyBorder="1" applyAlignment="1">
      <alignment vertical="center" wrapText="1"/>
    </xf>
    <xf numFmtId="0" fontId="62" fillId="2" borderId="34" xfId="0" applyFont="1" applyFill="1" applyBorder="1" applyAlignment="1">
      <alignment vertical="center" wrapText="1"/>
    </xf>
    <xf numFmtId="165" fontId="63" fillId="2" borderId="37" xfId="5" applyFont="1" applyFill="1" applyBorder="1" applyAlignment="1">
      <alignment vertical="center" wrapText="1"/>
    </xf>
    <xf numFmtId="165" fontId="62" fillId="2" borderId="18" xfId="5" applyFont="1" applyFill="1" applyBorder="1" applyAlignment="1">
      <alignment vertical="center" wrapText="1"/>
    </xf>
    <xf numFmtId="165" fontId="2" fillId="0" borderId="18" xfId="5" applyFont="1" applyFill="1" applyBorder="1" applyAlignment="1" applyProtection="1">
      <alignment horizontal="center" vertical="center" wrapText="1"/>
    </xf>
    <xf numFmtId="0" fontId="62" fillId="2" borderId="5" xfId="0" applyFont="1" applyFill="1" applyBorder="1" applyAlignment="1">
      <alignment vertical="center" wrapText="1"/>
    </xf>
    <xf numFmtId="165" fontId="62" fillId="2" borderId="29" xfId="5" applyFont="1" applyFill="1" applyBorder="1" applyAlignment="1">
      <alignment vertical="center" wrapText="1"/>
    </xf>
    <xf numFmtId="165" fontId="63" fillId="2" borderId="30" xfId="5" applyFont="1" applyFill="1" applyBorder="1" applyAlignment="1">
      <alignment vertical="center" wrapText="1"/>
    </xf>
    <xf numFmtId="14" fontId="1" fillId="2" borderId="3" xfId="0" applyNumberFormat="1" applyFont="1" applyFill="1" applyBorder="1" applyAlignment="1" applyProtection="1">
      <alignment vertical="top" wrapText="1"/>
    </xf>
    <xf numFmtId="165" fontId="62" fillId="2" borderId="30" xfId="5" applyFont="1" applyFill="1" applyBorder="1" applyAlignment="1">
      <alignment vertical="center" wrapText="1"/>
    </xf>
    <xf numFmtId="0" fontId="63" fillId="2" borderId="34" xfId="0" applyFont="1" applyFill="1" applyBorder="1" applyAlignment="1">
      <alignment horizontal="left" vertical="center" wrapText="1"/>
    </xf>
    <xf numFmtId="165" fontId="63" fillId="2" borderId="35" xfId="5" applyFont="1" applyFill="1" applyBorder="1" applyAlignment="1">
      <alignment vertical="center" wrapText="1"/>
    </xf>
    <xf numFmtId="165" fontId="62" fillId="2" borderId="35" xfId="5" applyFont="1" applyFill="1" applyBorder="1" applyAlignment="1">
      <alignment vertical="center" wrapText="1"/>
    </xf>
    <xf numFmtId="165" fontId="1" fillId="2" borderId="35" xfId="5" applyFont="1" applyFill="1" applyBorder="1" applyAlignment="1" applyProtection="1">
      <alignment vertical="top" wrapText="1"/>
    </xf>
    <xf numFmtId="165" fontId="2" fillId="2" borderId="36" xfId="5" applyFont="1" applyFill="1" applyBorder="1" applyAlignment="1" applyProtection="1">
      <alignment vertical="top" wrapText="1"/>
    </xf>
    <xf numFmtId="0" fontId="13" fillId="0" borderId="11" xfId="0" applyFont="1" applyBorder="1" applyAlignment="1">
      <alignment horizontal="left" vertical="top" wrapText="1"/>
    </xf>
    <xf numFmtId="0" fontId="13" fillId="2" borderId="15" xfId="0" applyFont="1" applyFill="1" applyBorder="1" applyAlignment="1">
      <alignment vertical="top" wrapText="1"/>
    </xf>
    <xf numFmtId="0" fontId="13" fillId="0" borderId="15" xfId="0" applyFont="1" applyFill="1" applyBorder="1" applyAlignment="1" applyProtection="1">
      <alignment vertical="top" wrapText="1"/>
    </xf>
    <xf numFmtId="0" fontId="13" fillId="0" borderId="3" xfId="0" applyFont="1" applyBorder="1" applyAlignment="1">
      <alignment vertical="top" wrapText="1"/>
    </xf>
    <xf numFmtId="0" fontId="13" fillId="2" borderId="3" xfId="0" applyFont="1" applyFill="1" applyBorder="1" applyAlignment="1">
      <alignment vertical="top" wrapText="1"/>
    </xf>
    <xf numFmtId="0" fontId="13" fillId="0" borderId="3" xfId="0" applyFont="1" applyFill="1" applyBorder="1" applyAlignment="1" applyProtection="1">
      <alignment vertical="top" wrapText="1"/>
    </xf>
    <xf numFmtId="0" fontId="13" fillId="0" borderId="3" xfId="0" applyFont="1" applyBorder="1" applyAlignment="1">
      <alignment horizontal="left" vertical="top" wrapText="1"/>
    </xf>
    <xf numFmtId="0" fontId="13" fillId="0" borderId="4" xfId="0" applyFont="1" applyBorder="1" applyAlignment="1">
      <alignment vertical="top" wrapText="1"/>
    </xf>
    <xf numFmtId="0" fontId="21" fillId="0" borderId="11" xfId="0" applyFont="1" applyBorder="1" applyAlignment="1">
      <alignment horizontal="left" vertical="top" wrapText="1"/>
    </xf>
    <xf numFmtId="0" fontId="21" fillId="2" borderId="11" xfId="0" applyFont="1" applyFill="1" applyBorder="1" applyAlignment="1">
      <alignment horizontal="left" vertical="top" wrapText="1"/>
    </xf>
    <xf numFmtId="0" fontId="25" fillId="0" borderId="26" xfId="0" applyFont="1" applyBorder="1" applyAlignment="1">
      <alignment vertical="center" wrapText="1"/>
    </xf>
    <xf numFmtId="0" fontId="21" fillId="0" borderId="11" xfId="0" quotePrefix="1" applyFont="1" applyFill="1" applyBorder="1" applyAlignment="1">
      <alignment horizontal="left" vertical="top" wrapText="1"/>
    </xf>
    <xf numFmtId="0" fontId="13" fillId="0" borderId="11" xfId="0" applyFont="1" applyFill="1" applyBorder="1" applyAlignment="1">
      <alignment horizontal="center" vertical="center" wrapText="1"/>
    </xf>
    <xf numFmtId="0" fontId="13" fillId="0" borderId="11" xfId="0" applyFont="1" applyFill="1" applyBorder="1" applyAlignment="1">
      <alignment horizontal="left" vertical="center" wrapText="1"/>
    </xf>
    <xf numFmtId="9" fontId="13" fillId="0" borderId="11" xfId="0" applyNumberFormat="1" applyFont="1" applyFill="1" applyBorder="1" applyAlignment="1">
      <alignment horizontal="center" vertical="center" wrapText="1"/>
    </xf>
    <xf numFmtId="0" fontId="13" fillId="0" borderId="11" xfId="0" applyFont="1" applyBorder="1" applyAlignment="1">
      <alignment horizontal="center" vertical="center"/>
    </xf>
    <xf numFmtId="0" fontId="21" fillId="0" borderId="8" xfId="0" applyFont="1" applyBorder="1" applyAlignment="1">
      <alignment horizontal="center" vertical="center" wrapText="1"/>
    </xf>
    <xf numFmtId="0" fontId="13" fillId="0" borderId="10" xfId="0" applyFont="1" applyFill="1" applyBorder="1" applyAlignment="1">
      <alignment horizontal="left" vertical="center" wrapText="1"/>
    </xf>
    <xf numFmtId="0" fontId="13" fillId="0" borderId="10" xfId="0" applyFont="1" applyFill="1" applyBorder="1" applyAlignment="1">
      <alignment horizontal="center" vertical="center" wrapText="1"/>
    </xf>
    <xf numFmtId="9" fontId="13" fillId="0" borderId="10" xfId="0" applyNumberFormat="1" applyFont="1" applyFill="1" applyBorder="1" applyAlignment="1">
      <alignment horizontal="center" vertical="center" wrapText="1"/>
    </xf>
    <xf numFmtId="0" fontId="13" fillId="0" borderId="9" xfId="0" applyFont="1" applyFill="1" applyBorder="1" applyAlignment="1">
      <alignment horizontal="left" vertical="center" wrapText="1"/>
    </xf>
    <xf numFmtId="0" fontId="21" fillId="0" borderId="6" xfId="0" applyFont="1" applyBorder="1" applyAlignment="1">
      <alignment horizontal="center" vertical="center" wrapText="1"/>
    </xf>
    <xf numFmtId="0" fontId="13" fillId="2" borderId="7" xfId="0" applyFont="1" applyFill="1" applyBorder="1" applyAlignment="1">
      <alignment horizontal="left" vertical="center" wrapText="1"/>
    </xf>
    <xf numFmtId="0" fontId="13" fillId="0" borderId="7" xfId="0" applyFont="1" applyFill="1" applyBorder="1" applyAlignment="1">
      <alignment horizontal="left" vertical="center" wrapText="1"/>
    </xf>
    <xf numFmtId="0" fontId="13" fillId="0" borderId="7" xfId="0" applyFont="1" applyFill="1" applyBorder="1" applyAlignment="1">
      <alignment horizontal="center" vertical="center" wrapText="1"/>
    </xf>
    <xf numFmtId="0" fontId="21" fillId="0" borderId="12" xfId="0" applyFont="1" applyBorder="1" applyAlignment="1">
      <alignment horizontal="center" vertical="center" wrapText="1"/>
    </xf>
    <xf numFmtId="0" fontId="13" fillId="0" borderId="13" xfId="0" applyFont="1" applyFill="1" applyBorder="1" applyAlignment="1">
      <alignment horizontal="center" vertical="center" wrapText="1"/>
    </xf>
    <xf numFmtId="0" fontId="13" fillId="0" borderId="14" xfId="0" applyFont="1" applyFill="1" applyBorder="1" applyAlignment="1">
      <alignment horizontal="left" vertical="center" wrapText="1"/>
    </xf>
    <xf numFmtId="0" fontId="21" fillId="0" borderId="1" xfId="0" quotePrefix="1" applyFont="1" applyFill="1" applyBorder="1" applyAlignment="1">
      <alignment vertical="center" wrapText="1"/>
    </xf>
    <xf numFmtId="0" fontId="21" fillId="0" borderId="1" xfId="0" quotePrefix="1" applyFont="1" applyFill="1" applyBorder="1" applyAlignment="1">
      <alignment horizontal="center" vertical="center" wrapText="1"/>
    </xf>
    <xf numFmtId="0" fontId="1" fillId="5" borderId="1" xfId="0" applyFont="1" applyFill="1" applyBorder="1" applyAlignment="1" applyProtection="1">
      <alignment horizontal="center" vertical="center"/>
    </xf>
    <xf numFmtId="0" fontId="13" fillId="0" borderId="1" xfId="0" applyFont="1" applyBorder="1" applyAlignment="1">
      <alignment horizontal="left" vertical="center" wrapText="1"/>
    </xf>
    <xf numFmtId="0" fontId="0" fillId="2" borderId="1" xfId="0" applyFill="1" applyBorder="1" applyAlignment="1">
      <alignment horizontal="center" vertical="center" wrapText="1"/>
    </xf>
    <xf numFmtId="49" fontId="13" fillId="0" borderId="1" xfId="0" quotePrefix="1" applyNumberFormat="1" applyFont="1" applyBorder="1" applyAlignment="1">
      <alignment horizontal="left" vertical="center" wrapText="1"/>
    </xf>
    <xf numFmtId="0" fontId="2" fillId="2" borderId="16" xfId="0" applyFont="1" applyFill="1" applyBorder="1" applyAlignment="1" applyProtection="1">
      <alignment horizontal="center" vertical="center" wrapText="1"/>
    </xf>
    <xf numFmtId="0" fontId="2" fillId="2" borderId="20" xfId="0" applyFont="1" applyFill="1" applyBorder="1" applyAlignment="1" applyProtection="1">
      <alignment horizontal="center" vertical="center" wrapText="1"/>
    </xf>
    <xf numFmtId="0" fontId="1" fillId="2" borderId="11" xfId="0" applyFont="1" applyFill="1" applyBorder="1" applyAlignment="1" applyProtection="1">
      <alignment horizontal="center" vertical="center" wrapText="1"/>
    </xf>
    <xf numFmtId="0" fontId="25" fillId="0" borderId="11" xfId="0" applyFont="1" applyFill="1" applyBorder="1" applyAlignment="1" applyProtection="1">
      <alignment horizontal="center" vertical="center" wrapText="1"/>
    </xf>
    <xf numFmtId="0" fontId="25" fillId="2" borderId="11" xfId="0" applyFont="1" applyFill="1" applyBorder="1" applyAlignment="1" applyProtection="1">
      <alignment horizontal="center" vertical="center" wrapText="1"/>
    </xf>
    <xf numFmtId="0" fontId="13" fillId="2" borderId="11" xfId="0" applyFont="1" applyFill="1" applyBorder="1" applyAlignment="1" applyProtection="1">
      <alignment horizontal="center" vertical="center" wrapText="1"/>
    </xf>
    <xf numFmtId="9" fontId="25" fillId="2" borderId="11" xfId="0" applyNumberFormat="1" applyFont="1" applyFill="1" applyBorder="1" applyAlignment="1" applyProtection="1">
      <alignment horizontal="center" vertical="center" wrapText="1"/>
    </xf>
    <xf numFmtId="0" fontId="1" fillId="2" borderId="10" xfId="0" applyFont="1" applyFill="1" applyBorder="1" applyAlignment="1" applyProtection="1">
      <alignment horizontal="center" vertical="center" wrapText="1"/>
    </xf>
    <xf numFmtId="0" fontId="25" fillId="0" borderId="10" xfId="0" applyFont="1" applyFill="1" applyBorder="1" applyAlignment="1" applyProtection="1">
      <alignment horizontal="center" vertical="center" wrapText="1"/>
    </xf>
    <xf numFmtId="49" fontId="1" fillId="2" borderId="9" xfId="0" applyNumberFormat="1" applyFont="1" applyFill="1" applyBorder="1" applyAlignment="1" applyProtection="1">
      <alignment horizontal="center" vertical="center" wrapText="1"/>
    </xf>
    <xf numFmtId="49" fontId="1" fillId="2" borderId="7" xfId="0" applyNumberFormat="1" applyFont="1" applyFill="1" applyBorder="1" applyAlignment="1" applyProtection="1">
      <alignment horizontal="center" vertical="center" wrapText="1"/>
    </xf>
    <xf numFmtId="0" fontId="1" fillId="2" borderId="13" xfId="0" applyFont="1" applyFill="1" applyBorder="1" applyAlignment="1" applyProtection="1">
      <alignment horizontal="center" vertical="center" wrapText="1"/>
    </xf>
    <xf numFmtId="0" fontId="13" fillId="2" borderId="13" xfId="0" applyFont="1" applyFill="1" applyBorder="1" applyAlignment="1" applyProtection="1">
      <alignment horizontal="center" vertical="center" wrapText="1"/>
    </xf>
    <xf numFmtId="49" fontId="1" fillId="2" borderId="14" xfId="0" applyNumberFormat="1" applyFont="1" applyFill="1" applyBorder="1" applyAlignment="1" applyProtection="1">
      <alignment horizontal="center" vertical="center" wrapText="1"/>
    </xf>
    <xf numFmtId="0" fontId="13" fillId="2" borderId="10" xfId="0" applyFont="1" applyFill="1" applyBorder="1" applyAlignment="1" applyProtection="1">
      <alignment horizontal="center" vertical="center" wrapText="1"/>
    </xf>
    <xf numFmtId="0" fontId="25" fillId="2" borderId="10" xfId="0" applyFont="1" applyFill="1" applyBorder="1" applyAlignment="1" applyProtection="1">
      <alignment horizontal="center" vertical="center" wrapText="1"/>
    </xf>
    <xf numFmtId="0" fontId="27" fillId="2" borderId="13" xfId="0" applyFont="1" applyFill="1" applyBorder="1" applyAlignment="1" applyProtection="1">
      <alignment horizontal="center" vertical="center" wrapText="1"/>
    </xf>
    <xf numFmtId="0" fontId="14" fillId="2" borderId="13" xfId="0" applyFont="1" applyFill="1" applyBorder="1" applyAlignment="1" applyProtection="1">
      <alignment horizontal="center" vertical="center" wrapText="1"/>
    </xf>
    <xf numFmtId="0" fontId="13" fillId="0" borderId="26" xfId="0" applyFont="1" applyFill="1" applyBorder="1" applyAlignment="1">
      <alignment vertical="top" wrapText="1"/>
    </xf>
    <xf numFmtId="0" fontId="27" fillId="0" borderId="1" xfId="0" applyFont="1" applyFill="1" applyBorder="1" applyAlignment="1">
      <alignment horizontal="center" vertical="center" wrapText="1"/>
    </xf>
    <xf numFmtId="0" fontId="27" fillId="0" borderId="31" xfId="0" applyFont="1" applyFill="1" applyBorder="1" applyAlignment="1">
      <alignment horizontal="center" vertical="center" wrapText="1"/>
    </xf>
    <xf numFmtId="0" fontId="13" fillId="0" borderId="0" xfId="0" applyFont="1" applyFill="1" applyBorder="1" applyAlignment="1">
      <alignment vertical="top" wrapText="1"/>
    </xf>
    <xf numFmtId="0" fontId="13" fillId="0" borderId="31" xfId="0" applyFont="1" applyFill="1" applyBorder="1" applyAlignment="1">
      <alignment vertical="top" wrapText="1"/>
    </xf>
    <xf numFmtId="3" fontId="35" fillId="8" borderId="11" xfId="4" applyNumberFormat="1" applyFont="1" applyBorder="1" applyAlignment="1" applyProtection="1">
      <alignment horizontal="center" vertical="center"/>
      <protection locked="0"/>
    </xf>
    <xf numFmtId="3" fontId="40" fillId="8" borderId="7" xfId="4" applyNumberFormat="1" applyFont="1" applyBorder="1" applyAlignment="1" applyProtection="1">
      <alignment horizontal="center" vertical="center"/>
      <protection locked="0"/>
    </xf>
    <xf numFmtId="0" fontId="54" fillId="15" borderId="8" xfId="0" applyFont="1" applyFill="1" applyBorder="1" applyAlignment="1" applyProtection="1">
      <alignment horizontal="right" wrapText="1"/>
    </xf>
    <xf numFmtId="0" fontId="45" fillId="15" borderId="50" xfId="0" applyFont="1" applyFill="1" applyBorder="1" applyAlignment="1" applyProtection="1">
      <alignment horizontal="left"/>
    </xf>
    <xf numFmtId="0" fontId="54" fillId="15" borderId="5" xfId="0" applyFont="1" applyFill="1" applyBorder="1" applyAlignment="1" applyProtection="1">
      <alignment horizontal="right" wrapText="1"/>
    </xf>
    <xf numFmtId="0" fontId="29" fillId="15" borderId="23" xfId="0" applyFont="1" applyFill="1" applyBorder="1" applyAlignment="1" applyProtection="1">
      <alignment horizontal="left"/>
    </xf>
    <xf numFmtId="0" fontId="54" fillId="15" borderId="6" xfId="0" applyFont="1" applyFill="1" applyBorder="1" applyAlignment="1" applyProtection="1">
      <alignment horizontal="right"/>
    </xf>
    <xf numFmtId="0" fontId="29" fillId="15" borderId="37" xfId="0" applyFont="1" applyFill="1" applyBorder="1" applyAlignment="1" applyProtection="1">
      <alignment horizontal="left"/>
    </xf>
    <xf numFmtId="0" fontId="1" fillId="15" borderId="14" xfId="0" applyFont="1" applyFill="1" applyBorder="1" applyAlignment="1" applyProtection="1">
      <alignment vertical="top" wrapText="1"/>
      <protection locked="0"/>
    </xf>
    <xf numFmtId="0" fontId="1" fillId="15" borderId="1" xfId="0" applyFont="1" applyFill="1" applyBorder="1" applyAlignment="1" applyProtection="1">
      <alignment vertical="top" wrapText="1"/>
      <protection locked="0"/>
    </xf>
    <xf numFmtId="0" fontId="54" fillId="15" borderId="24" xfId="0" applyFont="1" applyFill="1" applyBorder="1" applyAlignment="1" applyProtection="1">
      <alignment horizontal="right" vertical="center" wrapText="1"/>
    </xf>
    <xf numFmtId="0" fontId="1" fillId="2" borderId="43" xfId="0" applyFont="1" applyFill="1" applyBorder="1" applyAlignment="1" applyProtection="1">
      <alignment vertical="center" wrapText="1"/>
    </xf>
    <xf numFmtId="0" fontId="1" fillId="2" borderId="31" xfId="0" applyFont="1" applyFill="1" applyBorder="1" applyAlignment="1" applyProtection="1">
      <alignment vertical="center" wrapText="1"/>
    </xf>
    <xf numFmtId="0" fontId="13" fillId="0" borderId="22" xfId="0" applyFont="1" applyFill="1" applyBorder="1" applyAlignment="1" applyProtection="1">
      <alignment horizontal="left" vertical="top" wrapText="1"/>
    </xf>
    <xf numFmtId="0" fontId="1" fillId="0" borderId="43" xfId="0" applyFont="1" applyFill="1" applyBorder="1" applyAlignment="1" applyProtection="1">
      <alignment vertical="center" wrapText="1"/>
    </xf>
    <xf numFmtId="0" fontId="1" fillId="0" borderId="31" xfId="0" applyFont="1" applyFill="1" applyBorder="1" applyAlignment="1" applyProtection="1">
      <alignment vertical="center" wrapText="1"/>
    </xf>
    <xf numFmtId="0" fontId="13" fillId="0" borderId="3" xfId="0" applyFont="1" applyFill="1" applyBorder="1" applyAlignment="1" applyProtection="1">
      <alignment horizontal="left" vertical="top" wrapText="1"/>
    </xf>
    <xf numFmtId="0" fontId="35" fillId="8" borderId="35" xfId="4" applyBorder="1" applyAlignment="1" applyProtection="1">
      <alignment horizontal="center" wrapText="1"/>
      <protection locked="0"/>
    </xf>
    <xf numFmtId="0" fontId="35" fillId="12" borderId="35" xfId="4" applyFill="1" applyBorder="1" applyAlignment="1" applyProtection="1">
      <alignment wrapText="1"/>
      <protection locked="0"/>
    </xf>
    <xf numFmtId="0" fontId="21" fillId="2" borderId="1" xfId="0" quotePrefix="1" applyFont="1" applyFill="1" applyBorder="1" applyAlignment="1">
      <alignment vertical="center" wrapText="1"/>
    </xf>
    <xf numFmtId="0" fontId="13" fillId="0" borderId="1" xfId="0" quotePrefix="1" applyFont="1" applyBorder="1" applyAlignment="1">
      <alignment vertical="center" wrapText="1"/>
    </xf>
    <xf numFmtId="0" fontId="14" fillId="3" borderId="22" xfId="0" applyFont="1" applyFill="1" applyBorder="1" applyAlignment="1" applyProtection="1">
      <alignment horizontal="right" wrapText="1"/>
    </xf>
    <xf numFmtId="0" fontId="14" fillId="3" borderId="0" xfId="0" applyFont="1" applyFill="1" applyBorder="1" applyAlignment="1" applyProtection="1">
      <alignment horizontal="right" wrapText="1"/>
    </xf>
    <xf numFmtId="0" fontId="1" fillId="2" borderId="16" xfId="0" applyFont="1" applyFill="1" applyBorder="1" applyAlignment="1" applyProtection="1">
      <alignment horizontal="center" vertical="center" wrapText="1"/>
    </xf>
    <xf numFmtId="0" fontId="1" fillId="2" borderId="15" xfId="0" applyFont="1" applyFill="1" applyBorder="1" applyAlignment="1" applyProtection="1">
      <alignment horizontal="center" vertical="center" wrapText="1"/>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14" fillId="3" borderId="22" xfId="0" applyFont="1" applyFill="1" applyBorder="1" applyAlignment="1" applyProtection="1">
      <alignment horizontal="right" vertical="center" wrapText="1"/>
    </xf>
    <xf numFmtId="0" fontId="14" fillId="3" borderId="23" xfId="0" applyFont="1" applyFill="1" applyBorder="1" applyAlignment="1" applyProtection="1">
      <alignment horizontal="right" vertical="center" wrapText="1"/>
    </xf>
    <xf numFmtId="0" fontId="2" fillId="3" borderId="22" xfId="0" applyFont="1" applyFill="1" applyBorder="1" applyAlignment="1" applyProtection="1">
      <alignment horizontal="right" vertical="center" wrapText="1"/>
    </xf>
    <xf numFmtId="0" fontId="2" fillId="3" borderId="23" xfId="0" applyFont="1" applyFill="1" applyBorder="1" applyAlignment="1" applyProtection="1">
      <alignment horizontal="right" vertical="center"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0" fontId="1" fillId="2" borderId="65" xfId="0" applyFont="1" applyFill="1" applyBorder="1" applyAlignment="1" applyProtection="1">
      <alignment horizontal="center"/>
    </xf>
    <xf numFmtId="0" fontId="1" fillId="2" borderId="24" xfId="0" applyFont="1" applyFill="1" applyBorder="1" applyAlignment="1" applyProtection="1">
      <alignment horizontal="center"/>
    </xf>
    <xf numFmtId="0" fontId="2" fillId="3" borderId="0" xfId="0" applyFont="1" applyFill="1" applyBorder="1" applyAlignment="1" applyProtection="1">
      <alignment horizontal="right" wrapText="1"/>
    </xf>
    <xf numFmtId="0" fontId="2" fillId="3" borderId="25" xfId="0" applyFont="1" applyFill="1" applyBorder="1" applyAlignment="1" applyProtection="1">
      <alignment horizontal="left" vertical="center" wrapText="1"/>
    </xf>
    <xf numFmtId="0" fontId="10" fillId="3" borderId="0" xfId="0" applyFont="1" applyFill="1" applyBorder="1" applyAlignment="1" applyProtection="1">
      <alignment vertical="top" wrapText="1"/>
    </xf>
    <xf numFmtId="0" fontId="2" fillId="3" borderId="0" xfId="0" applyFont="1" applyFill="1" applyBorder="1" applyAlignment="1" applyProtection="1">
      <alignment horizontal="left" vertical="center" wrapText="1"/>
    </xf>
    <xf numFmtId="3" fontId="1" fillId="2" borderId="43"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1" fillId="2" borderId="43"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2" fillId="2" borderId="43" xfId="0" applyFont="1" applyFill="1" applyBorder="1" applyAlignment="1" applyProtection="1">
      <alignment horizontal="center" vertical="top" wrapText="1"/>
    </xf>
    <xf numFmtId="0" fontId="2" fillId="2" borderId="31" xfId="0" applyFont="1" applyFill="1" applyBorder="1" applyAlignment="1" applyProtection="1">
      <alignment horizontal="center" vertical="top" wrapText="1"/>
    </xf>
    <xf numFmtId="0" fontId="12" fillId="2" borderId="43" xfId="0" applyFont="1" applyFill="1" applyBorder="1" applyAlignment="1" applyProtection="1">
      <alignment horizontal="center"/>
    </xf>
    <xf numFmtId="0" fontId="12" fillId="2" borderId="17" xfId="0" applyFont="1" applyFill="1" applyBorder="1" applyAlignment="1" applyProtection="1">
      <alignment horizontal="center"/>
    </xf>
    <xf numFmtId="0" fontId="12" fillId="2" borderId="31" xfId="0" applyFont="1" applyFill="1" applyBorder="1" applyAlignment="1" applyProtection="1">
      <alignment horizontal="center"/>
    </xf>
    <xf numFmtId="0" fontId="9" fillId="3" borderId="22" xfId="0" applyFont="1" applyFill="1" applyBorder="1" applyAlignment="1" applyProtection="1">
      <alignment horizontal="center" wrapText="1"/>
    </xf>
    <xf numFmtId="0" fontId="9" fillId="3" borderId="0" xfId="0" applyFont="1" applyFill="1" applyBorder="1" applyAlignment="1" applyProtection="1">
      <alignment horizontal="center" wrapText="1"/>
    </xf>
    <xf numFmtId="0" fontId="9" fillId="3" borderId="0" xfId="0" applyFont="1" applyFill="1" applyBorder="1" applyAlignment="1" applyProtection="1">
      <alignment horizontal="center"/>
    </xf>
    <xf numFmtId="0" fontId="4" fillId="3" borderId="0" xfId="0" applyFont="1" applyFill="1" applyBorder="1" applyAlignment="1" applyProtection="1">
      <alignment horizontal="left" vertical="top" wrapText="1"/>
    </xf>
    <xf numFmtId="0" fontId="14" fillId="3" borderId="0" xfId="0" applyFont="1" applyFill="1" applyBorder="1" applyAlignment="1" applyProtection="1">
      <alignment horizontal="left" vertical="center" wrapText="1"/>
    </xf>
    <xf numFmtId="3" fontId="1" fillId="2" borderId="43"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 fillId="2" borderId="43"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4" fillId="3" borderId="0"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29" fillId="0" borderId="0" xfId="0" applyFont="1" applyFill="1" applyBorder="1" applyAlignment="1" applyProtection="1">
      <alignment horizontal="left" vertical="center" wrapText="1"/>
    </xf>
    <xf numFmtId="0" fontId="1" fillId="3" borderId="0" xfId="0" applyFont="1" applyFill="1" applyBorder="1" applyAlignment="1" applyProtection="1">
      <alignment vertical="top" wrapText="1"/>
      <protection locked="0"/>
    </xf>
    <xf numFmtId="3" fontId="1" fillId="3" borderId="0" xfId="0" applyNumberFormat="1" applyFont="1" applyFill="1" applyBorder="1" applyAlignment="1" applyProtection="1">
      <alignment vertical="top" wrapText="1"/>
      <protection locked="0"/>
    </xf>
    <xf numFmtId="3" fontId="1" fillId="3" borderId="17" xfId="0" applyNumberFormat="1" applyFont="1" applyFill="1" applyBorder="1" applyAlignment="1" applyProtection="1">
      <alignment horizontal="center" vertical="top" wrapText="1"/>
      <protection locked="0"/>
    </xf>
    <xf numFmtId="0" fontId="2" fillId="3" borderId="0" xfId="0" applyFont="1" applyFill="1" applyBorder="1" applyAlignment="1" applyProtection="1">
      <alignment horizontal="center" vertical="top" wrapText="1"/>
    </xf>
    <xf numFmtId="0" fontId="1" fillId="2" borderId="43" xfId="0" applyFont="1" applyFill="1" applyBorder="1" applyAlignment="1" applyProtection="1">
      <alignment horizontal="left" vertical="center" wrapText="1"/>
      <protection locked="0"/>
    </xf>
    <xf numFmtId="0" fontId="1" fillId="2" borderId="31" xfId="0" applyFont="1" applyFill="1" applyBorder="1" applyAlignment="1" applyProtection="1">
      <alignment horizontal="left" vertical="center" wrapText="1"/>
      <protection locked="0"/>
    </xf>
    <xf numFmtId="3" fontId="13" fillId="2" borderId="43" xfId="0" applyNumberFormat="1" applyFont="1" applyFill="1" applyBorder="1" applyAlignment="1" applyProtection="1">
      <alignment horizontal="center" vertical="center" wrapText="1"/>
      <protection locked="0"/>
    </xf>
    <xf numFmtId="3" fontId="13" fillId="2" borderId="31" xfId="0" applyNumberFormat="1" applyFont="1" applyFill="1" applyBorder="1" applyAlignment="1" applyProtection="1">
      <alignment horizontal="center" vertical="center" wrapText="1"/>
      <protection locked="0"/>
    </xf>
    <xf numFmtId="0" fontId="13" fillId="3" borderId="22" xfId="0" applyFont="1" applyFill="1" applyBorder="1" applyAlignment="1" applyProtection="1">
      <alignment horizontal="center" wrapText="1"/>
    </xf>
    <xf numFmtId="0" fontId="14" fillId="3" borderId="0" xfId="0" applyFont="1" applyFill="1" applyBorder="1" applyAlignment="1" applyProtection="1">
      <alignment horizontal="left" vertical="top" wrapText="1"/>
    </xf>
    <xf numFmtId="0" fontId="13" fillId="3" borderId="0" xfId="0" applyFont="1" applyFill="1" applyBorder="1" applyAlignment="1" applyProtection="1">
      <alignment horizontal="center" wrapText="1"/>
    </xf>
    <xf numFmtId="0" fontId="10" fillId="3" borderId="0" xfId="0" applyFont="1" applyFill="1" applyBorder="1" applyAlignment="1" applyProtection="1">
      <alignment horizontal="left" vertical="top" wrapText="1"/>
    </xf>
    <xf numFmtId="0" fontId="6" fillId="0" borderId="0" xfId="0" applyFont="1" applyFill="1" applyBorder="1" applyAlignment="1" applyProtection="1">
      <alignment vertical="top" wrapText="1"/>
    </xf>
    <xf numFmtId="0" fontId="6" fillId="0" borderId="0" xfId="0" applyFont="1" applyFill="1" applyBorder="1" applyAlignment="1" applyProtection="1">
      <alignment vertical="top" wrapText="1"/>
      <protection locked="0"/>
    </xf>
    <xf numFmtId="0" fontId="13" fillId="2" borderId="43" xfId="0" applyFont="1" applyFill="1" applyBorder="1" applyAlignment="1" applyProtection="1">
      <alignment horizontal="center" vertical="top" wrapText="1"/>
    </xf>
    <xf numFmtId="0" fontId="13" fillId="2" borderId="17" xfId="0" applyFont="1" applyFill="1" applyBorder="1" applyAlignment="1" applyProtection="1">
      <alignment horizontal="center" vertical="top" wrapText="1"/>
    </xf>
    <xf numFmtId="0" fontId="13" fillId="2" borderId="31" xfId="0" applyFont="1" applyFill="1" applyBorder="1" applyAlignment="1" applyProtection="1">
      <alignment horizontal="center" vertical="top" wrapText="1"/>
    </xf>
    <xf numFmtId="0" fontId="7" fillId="0" borderId="0" xfId="0" applyFont="1" applyFill="1" applyBorder="1" applyAlignment="1" applyProtection="1">
      <alignment vertical="top" wrapText="1"/>
    </xf>
    <xf numFmtId="0" fontId="8" fillId="0" borderId="0" xfId="0" applyFont="1" applyFill="1" applyBorder="1" applyAlignment="1" applyProtection="1">
      <alignment vertical="top" wrapText="1"/>
    </xf>
    <xf numFmtId="3" fontId="6" fillId="0" borderId="0" xfId="0" applyNumberFormat="1" applyFont="1" applyFill="1" applyBorder="1" applyAlignment="1" applyProtection="1">
      <alignment vertical="top" wrapText="1"/>
      <protection locked="0"/>
    </xf>
    <xf numFmtId="0" fontId="21" fillId="3" borderId="66" xfId="0" applyFont="1" applyFill="1" applyBorder="1" applyAlignment="1">
      <alignment horizontal="center" vertical="top"/>
    </xf>
    <xf numFmtId="0" fontId="21" fillId="3" borderId="67" xfId="0" applyFont="1" applyFill="1" applyBorder="1" applyAlignment="1">
      <alignment horizontal="center" vertical="top"/>
    </xf>
    <xf numFmtId="0" fontId="28" fillId="0" borderId="0" xfId="0" applyFont="1" applyFill="1" applyBorder="1" applyAlignment="1">
      <alignment horizontal="center" vertical="center" wrapText="1"/>
    </xf>
    <xf numFmtId="0" fontId="21" fillId="0" borderId="0" xfId="0" applyFont="1" applyFill="1" applyBorder="1" applyAlignment="1">
      <alignment horizontal="center" vertical="top"/>
    </xf>
    <xf numFmtId="0" fontId="13" fillId="3" borderId="0" xfId="0" applyFont="1" applyFill="1" applyBorder="1" applyAlignment="1" applyProtection="1">
      <alignment horizontal="left" vertical="top" wrapText="1"/>
    </xf>
    <xf numFmtId="0" fontId="14" fillId="2" borderId="32" xfId="0" applyFont="1" applyFill="1" applyBorder="1" applyAlignment="1" applyProtection="1">
      <alignment horizontal="center" vertical="top" wrapText="1"/>
    </xf>
    <xf numFmtId="0" fontId="14" fillId="2" borderId="18" xfId="0" applyFont="1" applyFill="1" applyBorder="1" applyAlignment="1" applyProtection="1">
      <alignment horizontal="center" vertical="top" wrapText="1"/>
    </xf>
    <xf numFmtId="0" fontId="13" fillId="2" borderId="6" xfId="0" quotePrefix="1" applyFont="1" applyFill="1" applyBorder="1" applyAlignment="1">
      <alignment horizontal="left" vertical="top" wrapText="1"/>
    </xf>
    <xf numFmtId="0" fontId="13" fillId="2" borderId="7" xfId="0" applyFont="1" applyFill="1" applyBorder="1" applyAlignment="1">
      <alignment horizontal="left" vertical="top" wrapText="1"/>
    </xf>
    <xf numFmtId="0" fontId="7" fillId="0" borderId="0" xfId="0" applyFont="1" applyFill="1" applyBorder="1" applyAlignment="1" applyProtection="1">
      <alignment horizontal="center" vertical="top" wrapText="1"/>
    </xf>
    <xf numFmtId="0" fontId="13" fillId="3" borderId="0" xfId="0" applyFont="1" applyFill="1" applyBorder="1" applyAlignment="1" applyProtection="1">
      <alignment horizontal="center"/>
    </xf>
    <xf numFmtId="0" fontId="28" fillId="3" borderId="0" xfId="0" applyFont="1" applyFill="1" applyAlignment="1">
      <alignment horizontal="left" wrapText="1"/>
    </xf>
    <xf numFmtId="0" fontId="28" fillId="3" borderId="0" xfId="0" applyFont="1" applyFill="1" applyAlignment="1">
      <alignment horizontal="left"/>
    </xf>
    <xf numFmtId="0" fontId="30" fillId="3" borderId="0" xfId="0" applyFont="1" applyFill="1" applyAlignment="1">
      <alignment horizontal="left"/>
    </xf>
    <xf numFmtId="0" fontId="13" fillId="0" borderId="45" xfId="0" quotePrefix="1" applyFont="1" applyBorder="1" applyAlignment="1">
      <alignment horizontal="left" vertical="top" wrapText="1"/>
    </xf>
    <xf numFmtId="0" fontId="13" fillId="0" borderId="47" xfId="0" quotePrefix="1" applyFont="1" applyBorder="1" applyAlignment="1">
      <alignment horizontal="left" vertical="top" wrapText="1"/>
    </xf>
    <xf numFmtId="0" fontId="13" fillId="2" borderId="48" xfId="0" quotePrefix="1" applyFont="1" applyFill="1" applyBorder="1" applyAlignment="1">
      <alignment horizontal="left" vertical="top" wrapText="1"/>
    </xf>
    <xf numFmtId="0" fontId="13" fillId="2" borderId="50" xfId="0" applyFont="1" applyFill="1" applyBorder="1" applyAlignment="1">
      <alignment horizontal="left" vertical="top" wrapText="1"/>
    </xf>
    <xf numFmtId="0" fontId="13" fillId="2" borderId="12" xfId="0" applyFont="1" applyFill="1" applyBorder="1" applyAlignment="1" applyProtection="1">
      <alignment horizontal="center" vertical="top" wrapText="1"/>
    </xf>
    <xf numFmtId="0" fontId="13" fillId="2" borderId="14" xfId="0" applyFont="1" applyFill="1" applyBorder="1" applyAlignment="1" applyProtection="1">
      <alignment horizontal="center" vertical="top" wrapText="1"/>
    </xf>
    <xf numFmtId="0" fontId="67" fillId="2" borderId="48" xfId="0" applyFont="1" applyFill="1" applyBorder="1" applyAlignment="1">
      <alignment horizontal="left" vertical="top" wrapText="1"/>
    </xf>
    <xf numFmtId="0" fontId="67" fillId="2" borderId="50" xfId="0" applyFont="1" applyFill="1" applyBorder="1" applyAlignment="1">
      <alignment horizontal="left" vertical="top" wrapText="1"/>
    </xf>
    <xf numFmtId="0" fontId="13" fillId="0" borderId="6" xfId="0" quotePrefix="1" applyFont="1" applyBorder="1" applyAlignment="1">
      <alignment horizontal="left" vertical="top" wrapText="1"/>
    </xf>
    <xf numFmtId="0" fontId="13" fillId="0" borderId="7" xfId="0" applyFont="1" applyBorder="1" applyAlignment="1">
      <alignment horizontal="left" vertical="top" wrapText="1"/>
    </xf>
    <xf numFmtId="0" fontId="50" fillId="0" borderId="43" xfId="0" applyFont="1" applyFill="1" applyBorder="1" applyAlignment="1">
      <alignment horizontal="center"/>
    </xf>
    <xf numFmtId="0" fontId="50" fillId="0" borderId="17" xfId="0" applyFont="1" applyFill="1" applyBorder="1" applyAlignment="1">
      <alignment horizontal="center"/>
    </xf>
    <xf numFmtId="0" fontId="50" fillId="0" borderId="31" xfId="0" applyFont="1" applyFill="1" applyBorder="1" applyAlignment="1">
      <alignment horizontal="center"/>
    </xf>
    <xf numFmtId="0" fontId="28" fillId="0" borderId="48" xfId="0" applyFont="1" applyFill="1" applyBorder="1" applyAlignment="1">
      <alignment horizontal="left" vertical="center" wrapText="1"/>
    </xf>
    <xf numFmtId="0" fontId="28" fillId="0" borderId="59" xfId="0" applyFont="1" applyFill="1" applyBorder="1" applyAlignment="1">
      <alignment horizontal="left" vertical="center" wrapText="1"/>
    </xf>
    <xf numFmtId="0" fontId="28" fillId="0" borderId="51" xfId="0" applyFont="1" applyFill="1" applyBorder="1" applyAlignment="1">
      <alignment horizontal="left" vertical="center" wrapText="1"/>
    </xf>
    <xf numFmtId="0" fontId="28" fillId="0" borderId="56" xfId="0" applyFont="1" applyFill="1" applyBorder="1" applyAlignment="1">
      <alignment horizontal="left" vertical="center" wrapText="1"/>
    </xf>
    <xf numFmtId="0" fontId="28" fillId="0" borderId="45" xfId="0" applyFont="1" applyFill="1" applyBorder="1" applyAlignment="1">
      <alignment horizontal="left" vertical="center" wrapText="1"/>
    </xf>
    <xf numFmtId="0" fontId="28" fillId="0" borderId="64" xfId="0" applyFont="1" applyFill="1" applyBorder="1" applyAlignment="1">
      <alignment horizontal="left" vertical="center" wrapText="1"/>
    </xf>
    <xf numFmtId="0" fontId="21" fillId="0" borderId="10" xfId="0" applyFont="1" applyFill="1" applyBorder="1" applyAlignment="1">
      <alignment horizontal="center" vertical="center" wrapText="1"/>
    </xf>
    <xf numFmtId="0" fontId="21" fillId="0" borderId="9" xfId="0" applyFont="1" applyFill="1" applyBorder="1" applyAlignment="1">
      <alignment horizontal="center" vertical="center" wrapText="1"/>
    </xf>
    <xf numFmtId="0" fontId="21" fillId="0" borderId="11" xfId="0" applyFont="1" applyFill="1" applyBorder="1" applyAlignment="1">
      <alignment horizontal="center" vertical="center" wrapText="1"/>
    </xf>
    <xf numFmtId="0" fontId="21" fillId="0" borderId="7" xfId="0" applyFont="1" applyFill="1" applyBorder="1" applyAlignment="1">
      <alignment horizontal="center" vertical="center" wrapText="1"/>
    </xf>
    <xf numFmtId="0" fontId="21" fillId="0" borderId="13" xfId="0" applyFont="1" applyFill="1" applyBorder="1" applyAlignment="1">
      <alignment horizontal="center" vertical="center" wrapText="1"/>
    </xf>
    <xf numFmtId="0" fontId="21" fillId="0" borderId="14" xfId="0" applyFont="1" applyFill="1" applyBorder="1" applyAlignment="1">
      <alignment horizontal="center" vertical="center" wrapText="1"/>
    </xf>
    <xf numFmtId="0" fontId="21" fillId="0" borderId="63" xfId="0" applyFont="1" applyFill="1" applyBorder="1" applyAlignment="1">
      <alignment horizontal="center" vertical="top" wrapText="1"/>
    </xf>
    <xf numFmtId="0" fontId="21" fillId="0" borderId="18" xfId="0" applyFont="1" applyFill="1" applyBorder="1" applyAlignment="1">
      <alignment horizontal="center" vertical="top" wrapText="1"/>
    </xf>
    <xf numFmtId="0" fontId="0" fillId="0" borderId="10" xfId="0" quotePrefix="1" applyFill="1" applyBorder="1" applyAlignment="1">
      <alignment horizontal="left" vertical="center" wrapText="1"/>
    </xf>
    <xf numFmtId="0" fontId="0" fillId="0" borderId="10" xfId="0" applyFill="1" applyBorder="1" applyAlignment="1">
      <alignment horizontal="left" vertical="center"/>
    </xf>
    <xf numFmtId="0" fontId="0" fillId="0" borderId="9" xfId="0" applyFill="1" applyBorder="1" applyAlignment="1">
      <alignment horizontal="left" vertical="center"/>
    </xf>
    <xf numFmtId="0" fontId="0" fillId="0" borderId="11" xfId="0" applyFill="1" applyBorder="1" applyAlignment="1">
      <alignment horizontal="center" vertical="center"/>
    </xf>
    <xf numFmtId="0" fontId="0" fillId="0" borderId="7" xfId="0" applyFill="1" applyBorder="1" applyAlignment="1">
      <alignment horizontal="center" vertical="center"/>
    </xf>
    <xf numFmtId="0" fontId="58" fillId="0" borderId="10" xfId="0" applyFont="1" applyFill="1" applyBorder="1" applyAlignment="1">
      <alignment horizontal="left" vertical="center" wrapText="1"/>
    </xf>
    <xf numFmtId="0" fontId="58" fillId="0" borderId="9" xfId="0" applyFont="1" applyFill="1" applyBorder="1" applyAlignment="1">
      <alignment horizontal="left" vertical="center" wrapText="1"/>
    </xf>
    <xf numFmtId="0" fontId="0" fillId="0" borderId="11" xfId="0" applyFill="1" applyBorder="1" applyAlignment="1">
      <alignment horizontal="center" vertical="center" wrapText="1"/>
    </xf>
    <xf numFmtId="0" fontId="0" fillId="0" borderId="7" xfId="0" applyFill="1" applyBorder="1" applyAlignment="1">
      <alignment horizontal="center" vertical="center" wrapText="1"/>
    </xf>
    <xf numFmtId="0" fontId="28" fillId="0" borderId="12" xfId="0" applyFont="1" applyFill="1" applyBorder="1" applyAlignment="1">
      <alignment horizontal="left" vertical="center" wrapText="1"/>
    </xf>
    <xf numFmtId="0" fontId="28" fillId="0" borderId="13" xfId="0" applyFont="1" applyFill="1" applyBorder="1" applyAlignment="1">
      <alignment horizontal="left" vertical="center" wrapText="1"/>
    </xf>
    <xf numFmtId="0" fontId="0" fillId="0" borderId="13" xfId="0" applyFill="1" applyBorder="1" applyAlignment="1">
      <alignment horizontal="center" vertical="top"/>
    </xf>
    <xf numFmtId="0" fontId="0" fillId="0" borderId="14" xfId="0" applyFill="1" applyBorder="1" applyAlignment="1">
      <alignment horizontal="center" vertical="top"/>
    </xf>
    <xf numFmtId="0" fontId="0" fillId="0" borderId="10" xfId="0" applyFill="1" applyBorder="1" applyAlignment="1">
      <alignment horizontal="center" vertical="top"/>
    </xf>
    <xf numFmtId="0" fontId="0" fillId="0" borderId="9" xfId="0" applyFill="1" applyBorder="1" applyAlignment="1">
      <alignment horizontal="center" vertical="top"/>
    </xf>
    <xf numFmtId="0" fontId="28" fillId="0" borderId="8" xfId="0" applyFont="1" applyFill="1" applyBorder="1" applyAlignment="1">
      <alignment horizontal="left" vertical="center" wrapText="1"/>
    </xf>
    <xf numFmtId="0" fontId="28" fillId="0" borderId="10" xfId="0" applyFont="1" applyFill="1" applyBorder="1" applyAlignment="1">
      <alignment horizontal="left" vertical="center" wrapText="1"/>
    </xf>
    <xf numFmtId="0" fontId="28" fillId="0" borderId="6" xfId="0" applyFont="1" applyFill="1" applyBorder="1" applyAlignment="1">
      <alignment horizontal="left" vertical="center" wrapText="1"/>
    </xf>
    <xf numFmtId="0" fontId="28" fillId="0" borderId="11" xfId="0" applyFont="1" applyFill="1" applyBorder="1" applyAlignment="1">
      <alignment horizontal="left" vertical="center" wrapText="1"/>
    </xf>
    <xf numFmtId="0" fontId="28" fillId="13" borderId="0" xfId="0" applyFont="1" applyFill="1" applyBorder="1" applyAlignment="1">
      <alignment horizontal="left" vertical="top" wrapText="1"/>
    </xf>
    <xf numFmtId="0" fontId="21" fillId="0" borderId="11" xfId="0" applyFont="1" applyFill="1" applyBorder="1" applyAlignment="1">
      <alignment horizontal="center" vertical="top" wrapText="1"/>
    </xf>
    <xf numFmtId="0" fontId="21" fillId="0" borderId="7" xfId="0" applyFont="1" applyFill="1" applyBorder="1" applyAlignment="1">
      <alignment horizontal="center" vertical="top" wrapText="1"/>
    </xf>
    <xf numFmtId="0" fontId="21" fillId="0" borderId="13" xfId="0" applyFont="1" applyFill="1" applyBorder="1" applyAlignment="1">
      <alignment horizontal="center" vertical="top" wrapText="1"/>
    </xf>
    <xf numFmtId="0" fontId="21" fillId="0" borderId="14" xfId="0" applyFont="1" applyFill="1" applyBorder="1" applyAlignment="1">
      <alignment horizontal="center" vertical="top" wrapText="1"/>
    </xf>
    <xf numFmtId="0" fontId="21" fillId="0" borderId="10" xfId="0" applyFont="1" applyFill="1" applyBorder="1" applyAlignment="1">
      <alignment horizontal="center" vertical="top" wrapText="1"/>
    </xf>
    <xf numFmtId="0" fontId="21" fillId="0" borderId="9" xfId="0" applyFont="1" applyFill="1" applyBorder="1" applyAlignment="1">
      <alignment horizontal="center" vertical="top" wrapText="1"/>
    </xf>
    <xf numFmtId="0" fontId="28" fillId="0" borderId="32" xfId="0" applyFont="1" applyFill="1" applyBorder="1" applyAlignment="1">
      <alignment horizontal="left" vertical="center" wrapText="1"/>
    </xf>
    <xf numFmtId="0" fontId="21" fillId="0" borderId="63" xfId="0" applyFont="1" applyFill="1" applyBorder="1" applyAlignment="1">
      <alignment horizontal="left" vertical="center" wrapText="1"/>
    </xf>
    <xf numFmtId="0" fontId="28" fillId="0" borderId="8" xfId="0" applyFont="1" applyFill="1" applyBorder="1" applyAlignment="1">
      <alignment horizontal="center" vertical="center" wrapText="1"/>
    </xf>
    <xf numFmtId="0" fontId="28" fillId="0" borderId="10" xfId="0" applyFont="1" applyFill="1" applyBorder="1" applyAlignment="1">
      <alignment horizontal="center" vertical="center" wrapText="1"/>
    </xf>
    <xf numFmtId="0" fontId="28" fillId="0" borderId="9" xfId="0" applyFont="1" applyFill="1" applyBorder="1" applyAlignment="1">
      <alignment horizontal="center" vertical="center" wrapText="1"/>
    </xf>
    <xf numFmtId="0" fontId="21" fillId="0" borderId="12" xfId="0" applyFont="1" applyFill="1" applyBorder="1" applyAlignment="1">
      <alignment horizontal="center" vertical="top"/>
    </xf>
    <xf numFmtId="0" fontId="21" fillId="0" borderId="13" xfId="0" applyFont="1" applyFill="1" applyBorder="1" applyAlignment="1">
      <alignment horizontal="center" vertical="top"/>
    </xf>
    <xf numFmtId="0" fontId="21" fillId="0" borderId="14" xfId="0" applyFont="1" applyFill="1" applyBorder="1" applyAlignment="1">
      <alignment horizontal="center" vertical="top"/>
    </xf>
    <xf numFmtId="0" fontId="28" fillId="0" borderId="30" xfId="0" applyFont="1" applyFill="1" applyBorder="1" applyAlignment="1">
      <alignment horizontal="center" vertical="center" wrapText="1"/>
    </xf>
    <xf numFmtId="0" fontId="28" fillId="0" borderId="53" xfId="0" applyFont="1" applyFill="1" applyBorder="1" applyAlignment="1">
      <alignment horizontal="center" vertical="center" wrapText="1"/>
    </xf>
    <xf numFmtId="0" fontId="28" fillId="0" borderId="51" xfId="0" applyFont="1" applyFill="1" applyBorder="1" applyAlignment="1">
      <alignment horizontal="center" vertical="center" wrapText="1"/>
    </xf>
    <xf numFmtId="0" fontId="28" fillId="0" borderId="56" xfId="0" applyFont="1" applyFill="1" applyBorder="1" applyAlignment="1">
      <alignment horizontal="center" vertical="center" wrapText="1"/>
    </xf>
    <xf numFmtId="0" fontId="28" fillId="0" borderId="48" xfId="0" applyFont="1" applyBorder="1" applyAlignment="1">
      <alignment horizontal="left" vertical="center" wrapText="1"/>
    </xf>
    <xf numFmtId="0" fontId="28" fillId="0" borderId="49" xfId="0" applyFont="1" applyBorder="1" applyAlignment="1">
      <alignment horizontal="left" vertical="center" wrapText="1"/>
    </xf>
    <xf numFmtId="0" fontId="28" fillId="0" borderId="50" xfId="0" applyFont="1" applyBorder="1" applyAlignment="1">
      <alignment horizontal="left" vertical="center" wrapText="1"/>
    </xf>
    <xf numFmtId="0" fontId="50" fillId="0" borderId="43" xfId="0" applyFont="1" applyBorder="1" applyAlignment="1">
      <alignment horizontal="center" vertical="top"/>
    </xf>
    <xf numFmtId="0" fontId="50" fillId="0" borderId="17" xfId="0" applyFont="1" applyBorder="1" applyAlignment="1">
      <alignment horizontal="center" vertical="top"/>
    </xf>
    <xf numFmtId="0" fontId="50" fillId="0" borderId="31" xfId="0" applyFont="1" applyBorder="1" applyAlignment="1">
      <alignment horizontal="center" vertical="top"/>
    </xf>
    <xf numFmtId="0" fontId="28" fillId="3" borderId="0" xfId="0" applyFont="1" applyFill="1" applyBorder="1" applyAlignment="1">
      <alignment horizontal="left" vertical="center" wrapText="1"/>
    </xf>
    <xf numFmtId="0" fontId="57" fillId="0" borderId="10" xfId="0" applyFont="1" applyFill="1" applyBorder="1" applyAlignment="1">
      <alignment horizontal="left" vertical="top" wrapText="1"/>
    </xf>
    <xf numFmtId="0" fontId="69" fillId="0" borderId="41" xfId="0" applyFont="1" applyFill="1" applyBorder="1" applyAlignment="1">
      <alignment horizontal="left" vertical="top" wrapText="1"/>
    </xf>
    <xf numFmtId="0" fontId="57" fillId="0" borderId="1" xfId="0" applyFont="1" applyFill="1" applyBorder="1" applyAlignment="1">
      <alignment horizontal="left" vertical="top" wrapText="1"/>
    </xf>
    <xf numFmtId="0" fontId="21" fillId="3" borderId="0" xfId="0" applyFont="1" applyFill="1" applyBorder="1" applyAlignment="1">
      <alignment horizontal="center" vertical="top"/>
    </xf>
    <xf numFmtId="0" fontId="19" fillId="0" borderId="10" xfId="0" applyFont="1" applyFill="1" applyBorder="1" applyAlignment="1">
      <alignment horizontal="left" vertical="top" wrapText="1"/>
    </xf>
    <xf numFmtId="0" fontId="57" fillId="0" borderId="44" xfId="0" applyFont="1" applyFill="1" applyBorder="1" applyAlignment="1">
      <alignment horizontal="left" vertical="top" wrapText="1"/>
    </xf>
    <xf numFmtId="0" fontId="28" fillId="0" borderId="6" xfId="0" applyFont="1" applyFill="1" applyBorder="1" applyAlignment="1">
      <alignment horizontal="center" vertical="center" wrapText="1"/>
    </xf>
    <xf numFmtId="0" fontId="28" fillId="0" borderId="11" xfId="0" applyFont="1" applyFill="1" applyBorder="1" applyAlignment="1">
      <alignment horizontal="center" vertical="center" wrapText="1"/>
    </xf>
    <xf numFmtId="0" fontId="28" fillId="0" borderId="7" xfId="0" applyFont="1" applyFill="1" applyBorder="1" applyAlignment="1">
      <alignment horizontal="center" vertical="center" wrapText="1"/>
    </xf>
    <xf numFmtId="0" fontId="21" fillId="0" borderId="12" xfId="0" applyFont="1" applyFill="1" applyBorder="1" applyAlignment="1">
      <alignment horizontal="center" vertical="top" wrapText="1"/>
    </xf>
    <xf numFmtId="0" fontId="28" fillId="0" borderId="8" xfId="0" applyFont="1" applyFill="1" applyBorder="1" applyAlignment="1">
      <alignment horizontal="left" vertical="top" wrapText="1"/>
    </xf>
    <xf numFmtId="0" fontId="28" fillId="0" borderId="10" xfId="0" applyFont="1" applyFill="1" applyBorder="1" applyAlignment="1">
      <alignment horizontal="left" vertical="top" wrapText="1"/>
    </xf>
    <xf numFmtId="0" fontId="28" fillId="0" borderId="9" xfId="0" applyFont="1" applyFill="1" applyBorder="1" applyAlignment="1">
      <alignment horizontal="left" vertical="top" wrapText="1"/>
    </xf>
    <xf numFmtId="0" fontId="28" fillId="0" borderId="52" xfId="0" applyFont="1" applyFill="1" applyBorder="1" applyAlignment="1">
      <alignment horizontal="center" vertical="center" wrapText="1"/>
    </xf>
    <xf numFmtId="0" fontId="21" fillId="0" borderId="30" xfId="0" applyFont="1" applyFill="1" applyBorder="1" applyAlignment="1">
      <alignment horizontal="left" vertical="center" wrapText="1"/>
    </xf>
    <xf numFmtId="0" fontId="21" fillId="0" borderId="52" xfId="0" applyFont="1" applyFill="1" applyBorder="1" applyAlignment="1">
      <alignment horizontal="left" vertical="center" wrapText="1"/>
    </xf>
    <xf numFmtId="0" fontId="28" fillId="0" borderId="52" xfId="0" applyFont="1" applyFill="1" applyBorder="1" applyAlignment="1">
      <alignment horizontal="left" vertical="center" wrapText="1"/>
    </xf>
    <xf numFmtId="0" fontId="21" fillId="0" borderId="53" xfId="0" applyFont="1" applyFill="1" applyBorder="1" applyAlignment="1">
      <alignment horizontal="left" vertical="center" wrapText="1"/>
    </xf>
    <xf numFmtId="0" fontId="13" fillId="0" borderId="30" xfId="0" applyFont="1" applyFill="1" applyBorder="1" applyAlignment="1">
      <alignment horizontal="left" vertical="center" wrapText="1"/>
    </xf>
    <xf numFmtId="0" fontId="13" fillId="0" borderId="52" xfId="0" applyFont="1" applyFill="1" applyBorder="1" applyAlignment="1">
      <alignment horizontal="left" vertical="center" wrapText="1"/>
    </xf>
    <xf numFmtId="0" fontId="13" fillId="0" borderId="53" xfId="0" applyFont="1" applyFill="1" applyBorder="1" applyAlignment="1">
      <alignment horizontal="left" vertical="center" wrapText="1"/>
    </xf>
    <xf numFmtId="0" fontId="21" fillId="0" borderId="10" xfId="0" applyFont="1" applyFill="1" applyBorder="1" applyAlignment="1">
      <alignment horizontal="center" vertical="top"/>
    </xf>
    <xf numFmtId="0" fontId="21" fillId="0" borderId="9" xfId="0" applyFont="1" applyFill="1" applyBorder="1" applyAlignment="1">
      <alignment horizontal="center" vertical="top"/>
    </xf>
    <xf numFmtId="0" fontId="21" fillId="0" borderId="45" xfId="0" applyFont="1" applyFill="1" applyBorder="1" applyAlignment="1">
      <alignment horizontal="left" vertical="center"/>
    </xf>
    <xf numFmtId="0" fontId="21" fillId="0" borderId="64" xfId="0" applyFont="1" applyFill="1" applyBorder="1" applyAlignment="1">
      <alignment horizontal="left" vertical="center"/>
    </xf>
    <xf numFmtId="0" fontId="21" fillId="0" borderId="42" xfId="0" applyFont="1" applyFill="1" applyBorder="1" applyAlignment="1">
      <alignment horizontal="center" vertical="top"/>
    </xf>
    <xf numFmtId="0" fontId="21" fillId="0" borderId="46" xfId="0" applyFont="1" applyFill="1" applyBorder="1" applyAlignment="1">
      <alignment horizontal="center" vertical="top"/>
    </xf>
    <xf numFmtId="0" fontId="21" fillId="0" borderId="47" xfId="0" applyFont="1" applyFill="1" applyBorder="1" applyAlignment="1">
      <alignment horizontal="center" vertical="top"/>
    </xf>
    <xf numFmtId="0" fontId="21" fillId="0" borderId="30" xfId="0" applyFont="1" applyFill="1" applyBorder="1" applyAlignment="1">
      <alignment horizontal="center" vertical="center" wrapText="1"/>
    </xf>
    <xf numFmtId="0" fontId="21" fillId="0" borderId="52" xfId="0" applyFont="1" applyFill="1" applyBorder="1" applyAlignment="1">
      <alignment horizontal="center" vertical="center" wrapText="1"/>
    </xf>
    <xf numFmtId="0" fontId="21" fillId="0" borderId="53" xfId="0" applyFont="1" applyFill="1" applyBorder="1" applyAlignment="1">
      <alignment horizontal="center" vertical="center" wrapText="1"/>
    </xf>
    <xf numFmtId="0" fontId="13" fillId="0" borderId="51" xfId="0" applyFont="1" applyFill="1" applyBorder="1" applyAlignment="1" applyProtection="1">
      <alignment horizontal="left" vertical="center" wrapText="1"/>
    </xf>
    <xf numFmtId="0" fontId="13" fillId="0" borderId="52" xfId="0" applyFont="1" applyFill="1" applyBorder="1" applyAlignment="1" applyProtection="1">
      <alignment horizontal="left" vertical="center" wrapText="1"/>
    </xf>
    <xf numFmtId="0" fontId="13" fillId="0" borderId="53" xfId="0" applyFont="1" applyFill="1" applyBorder="1" applyAlignment="1" applyProtection="1">
      <alignment horizontal="left" vertical="center" wrapText="1"/>
    </xf>
    <xf numFmtId="0" fontId="13" fillId="2" borderId="45" xfId="0" applyFont="1" applyFill="1" applyBorder="1" applyAlignment="1" applyProtection="1">
      <alignment horizontal="left" vertical="center" wrapText="1"/>
    </xf>
    <xf numFmtId="0" fontId="13" fillId="2" borderId="46" xfId="0" applyFont="1" applyFill="1" applyBorder="1" applyAlignment="1" applyProtection="1">
      <alignment horizontal="left" vertical="center" wrapText="1"/>
    </xf>
    <xf numFmtId="0" fontId="13" fillId="2" borderId="47" xfId="0" applyFont="1" applyFill="1" applyBorder="1" applyAlignment="1" applyProtection="1">
      <alignment horizontal="left" vertical="center" wrapText="1"/>
    </xf>
    <xf numFmtId="0" fontId="10" fillId="3" borderId="0" xfId="0" applyFont="1" applyFill="1" applyBorder="1" applyAlignment="1" applyProtection="1">
      <alignment horizontal="center" wrapText="1"/>
    </xf>
    <xf numFmtId="0" fontId="13" fillId="2" borderId="51" xfId="0" applyFont="1" applyFill="1" applyBorder="1" applyAlignment="1" applyProtection="1">
      <alignment horizontal="left" vertical="center" wrapText="1"/>
    </xf>
    <xf numFmtId="0" fontId="13" fillId="2" borderId="52" xfId="0" applyFont="1" applyFill="1" applyBorder="1" applyAlignment="1" applyProtection="1">
      <alignment horizontal="left" vertical="center" wrapText="1"/>
    </xf>
    <xf numFmtId="0" fontId="13" fillId="2" borderId="53" xfId="0" applyFont="1" applyFill="1" applyBorder="1" applyAlignment="1" applyProtection="1">
      <alignment horizontal="left" vertical="center" wrapText="1"/>
    </xf>
    <xf numFmtId="0" fontId="1" fillId="2" borderId="43" xfId="0" applyFont="1" applyFill="1" applyBorder="1" applyAlignment="1" applyProtection="1">
      <alignment horizontal="center" vertical="center" wrapText="1"/>
    </xf>
    <xf numFmtId="0" fontId="1" fillId="2" borderId="31" xfId="0" applyFont="1" applyFill="1" applyBorder="1" applyAlignment="1" applyProtection="1">
      <alignment horizontal="center" vertical="center" wrapText="1"/>
    </xf>
    <xf numFmtId="0" fontId="13" fillId="2" borderId="43" xfId="0" quotePrefix="1" applyFont="1" applyFill="1" applyBorder="1" applyAlignment="1" applyProtection="1">
      <alignment horizontal="left" vertical="center" wrapText="1"/>
    </xf>
    <xf numFmtId="0" fontId="14" fillId="2" borderId="31" xfId="0" applyFont="1" applyFill="1" applyBorder="1" applyAlignment="1" applyProtection="1">
      <alignment horizontal="left" vertical="center" wrapText="1"/>
    </xf>
    <xf numFmtId="0" fontId="13" fillId="2" borderId="43" xfId="0" applyFont="1" applyFill="1" applyBorder="1" applyAlignment="1" applyProtection="1">
      <alignment horizontal="left" vertical="center" wrapText="1"/>
    </xf>
    <xf numFmtId="0" fontId="13" fillId="2" borderId="48" xfId="0" applyFont="1" applyFill="1" applyBorder="1" applyAlignment="1" applyProtection="1">
      <alignment horizontal="left" vertical="center" wrapText="1"/>
    </xf>
    <xf numFmtId="0" fontId="13" fillId="2" borderId="49" xfId="0" applyFont="1" applyFill="1" applyBorder="1" applyAlignment="1" applyProtection="1">
      <alignment horizontal="left" vertical="center" wrapText="1"/>
    </xf>
    <xf numFmtId="0" fontId="13" fillId="2" borderId="50" xfId="0" applyFont="1" applyFill="1" applyBorder="1" applyAlignment="1" applyProtection="1">
      <alignment horizontal="left" vertical="center" wrapText="1"/>
    </xf>
    <xf numFmtId="0" fontId="14" fillId="3" borderId="0" xfId="0" applyFont="1" applyFill="1" applyBorder="1" applyAlignment="1" applyProtection="1">
      <alignment horizontal="right" vertical="center" wrapText="1"/>
    </xf>
    <xf numFmtId="0" fontId="14" fillId="3" borderId="25" xfId="0" applyFont="1" applyFill="1" applyBorder="1" applyAlignment="1" applyProtection="1">
      <alignment horizontal="center" vertical="center" wrapText="1"/>
    </xf>
    <xf numFmtId="0" fontId="2" fillId="3" borderId="25" xfId="0" applyFont="1" applyFill="1" applyBorder="1" applyAlignment="1" applyProtection="1">
      <alignment horizontal="center" vertical="center" wrapText="1"/>
    </xf>
    <xf numFmtId="0" fontId="1" fillId="2" borderId="43"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20" fillId="2" borderId="43" xfId="1" applyFill="1" applyBorder="1" applyAlignment="1" applyProtection="1">
      <alignment horizontal="center"/>
      <protection locked="0"/>
    </xf>
    <xf numFmtId="0" fontId="10" fillId="3" borderId="0" xfId="0" applyFont="1" applyFill="1" applyBorder="1" applyAlignment="1" applyProtection="1">
      <alignment horizontal="left" vertical="center" wrapText="1"/>
    </xf>
    <xf numFmtId="0" fontId="13" fillId="0" borderId="19" xfId="0" applyFont="1" applyFill="1" applyBorder="1" applyAlignment="1" applyProtection="1">
      <alignment horizontal="left" vertical="center" wrapText="1"/>
    </xf>
    <xf numFmtId="0" fontId="13" fillId="0" borderId="20" xfId="0" applyFont="1" applyFill="1" applyBorder="1" applyAlignment="1" applyProtection="1">
      <alignment horizontal="left" vertical="center" wrapText="1"/>
    </xf>
    <xf numFmtId="0" fontId="13" fillId="0" borderId="21" xfId="0" applyFont="1" applyFill="1" applyBorder="1" applyAlignment="1" applyProtection="1">
      <alignment horizontal="left" vertical="center" wrapText="1"/>
    </xf>
    <xf numFmtId="0" fontId="13" fillId="0" borderId="22" xfId="0" applyFont="1" applyFill="1" applyBorder="1" applyAlignment="1" applyProtection="1">
      <alignment horizontal="left" vertical="center" wrapText="1"/>
    </xf>
    <xf numFmtId="0" fontId="13" fillId="0" borderId="0" xfId="0" applyFont="1" applyFill="1" applyBorder="1" applyAlignment="1" applyProtection="1">
      <alignment horizontal="left" vertical="center" wrapText="1"/>
    </xf>
    <xf numFmtId="0" fontId="13" fillId="0" borderId="23" xfId="0" applyFont="1" applyFill="1" applyBorder="1" applyAlignment="1" applyProtection="1">
      <alignment horizontal="left" vertical="center" wrapText="1"/>
    </xf>
    <xf numFmtId="0" fontId="13" fillId="0" borderId="24" xfId="0" applyFont="1" applyFill="1" applyBorder="1" applyAlignment="1" applyProtection="1">
      <alignment horizontal="left" vertical="center" wrapText="1"/>
    </xf>
    <xf numFmtId="0" fontId="13" fillId="0" borderId="25" xfId="0" applyFont="1" applyFill="1" applyBorder="1" applyAlignment="1" applyProtection="1">
      <alignment horizontal="left" vertical="center" wrapText="1"/>
    </xf>
    <xf numFmtId="0" fontId="13" fillId="0" borderId="26" xfId="0" applyFont="1" applyFill="1" applyBorder="1" applyAlignment="1" applyProtection="1">
      <alignment horizontal="left" vertical="center" wrapText="1"/>
    </xf>
    <xf numFmtId="0" fontId="17" fillId="3" borderId="0" xfId="0" applyFont="1" applyFill="1" applyBorder="1" applyAlignment="1" applyProtection="1">
      <alignment horizontal="left" vertical="center" wrapText="1"/>
    </xf>
    <xf numFmtId="0" fontId="13" fillId="2" borderId="19" xfId="0" applyFont="1" applyFill="1" applyBorder="1" applyAlignment="1" applyProtection="1">
      <alignment horizontal="center" vertical="center" wrapText="1"/>
    </xf>
    <xf numFmtId="0" fontId="13" fillId="2" borderId="20" xfId="0" applyFont="1" applyFill="1" applyBorder="1" applyAlignment="1" applyProtection="1">
      <alignment horizontal="center" vertical="center" wrapText="1"/>
    </xf>
    <xf numFmtId="0" fontId="13" fillId="2" borderId="21" xfId="0" applyFont="1" applyFill="1" applyBorder="1" applyAlignment="1" applyProtection="1">
      <alignment horizontal="center" vertical="center" wrapText="1"/>
    </xf>
    <xf numFmtId="0" fontId="13" fillId="2" borderId="22" xfId="0" applyFont="1" applyFill="1" applyBorder="1" applyAlignment="1" applyProtection="1">
      <alignment horizontal="center" vertical="center" wrapText="1"/>
    </xf>
    <xf numFmtId="0" fontId="13" fillId="2" borderId="0" xfId="0" applyFont="1" applyFill="1" applyBorder="1" applyAlignment="1" applyProtection="1">
      <alignment horizontal="center" vertical="center" wrapText="1"/>
    </xf>
    <xf numFmtId="0" fontId="13" fillId="2" borderId="23" xfId="0" applyFont="1" applyFill="1" applyBorder="1" applyAlignment="1" applyProtection="1">
      <alignment horizontal="center" vertical="center" wrapText="1"/>
    </xf>
    <xf numFmtId="0" fontId="13" fillId="2" borderId="24" xfId="0" applyFont="1" applyFill="1" applyBorder="1" applyAlignment="1" applyProtection="1">
      <alignment horizontal="center" vertical="center" wrapText="1"/>
    </xf>
    <xf numFmtId="0" fontId="13" fillId="2" borderId="25" xfId="0" applyFont="1" applyFill="1" applyBorder="1" applyAlignment="1" applyProtection="1">
      <alignment horizontal="center" vertical="center" wrapText="1"/>
    </xf>
    <xf numFmtId="0" fontId="13" fillId="2" borderId="26" xfId="0" applyFont="1" applyFill="1" applyBorder="1" applyAlignment="1" applyProtection="1">
      <alignment horizontal="center" vertical="center" wrapText="1"/>
    </xf>
    <xf numFmtId="0" fontId="1" fillId="0" borderId="43" xfId="0" applyFont="1" applyFill="1" applyBorder="1" applyAlignment="1" applyProtection="1">
      <alignment horizontal="center" vertical="center" wrapText="1"/>
    </xf>
    <xf numFmtId="0" fontId="1" fillId="0" borderId="31" xfId="0" applyFont="1" applyFill="1" applyBorder="1" applyAlignment="1" applyProtection="1">
      <alignment horizontal="center" vertical="center" wrapText="1"/>
    </xf>
    <xf numFmtId="0" fontId="1" fillId="0" borderId="43" xfId="0" quotePrefix="1" applyFont="1" applyBorder="1" applyAlignment="1">
      <alignment horizontal="center" vertical="center" wrapText="1"/>
    </xf>
    <xf numFmtId="0" fontId="1" fillId="0" borderId="31" xfId="0" quotePrefix="1" applyFont="1" applyBorder="1" applyAlignment="1">
      <alignment horizontal="center" vertical="center" wrapText="1"/>
    </xf>
    <xf numFmtId="0" fontId="10" fillId="3" borderId="20" xfId="0" applyFont="1" applyFill="1" applyBorder="1" applyAlignment="1" applyProtection="1">
      <alignment horizontal="center" wrapText="1"/>
    </xf>
    <xf numFmtId="0" fontId="13" fillId="0" borderId="43" xfId="0" quotePrefix="1" applyFont="1" applyBorder="1" applyAlignment="1">
      <alignment horizontal="center" vertical="center" wrapText="1"/>
    </xf>
    <xf numFmtId="0" fontId="13" fillId="0" borderId="31" xfId="0" applyFont="1" applyBorder="1" applyAlignment="1">
      <alignment horizontal="center" vertical="center" wrapText="1"/>
    </xf>
    <xf numFmtId="0" fontId="1" fillId="0" borderId="43" xfId="0" quotePrefix="1" applyFont="1" applyFill="1" applyBorder="1" applyAlignment="1" applyProtection="1">
      <alignment horizontal="center" vertical="center" wrapText="1"/>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21" xfId="0" applyFont="1" applyFill="1" applyBorder="1" applyAlignment="1" applyProtection="1">
      <alignment horizontal="center"/>
      <protection locked="0"/>
    </xf>
    <xf numFmtId="0" fontId="4" fillId="3" borderId="0" xfId="0" applyFont="1" applyFill="1" applyBorder="1" applyAlignment="1" applyProtection="1">
      <alignment horizontal="left"/>
    </xf>
    <xf numFmtId="0" fontId="0" fillId="0" borderId="17" xfId="0" applyBorder="1"/>
    <xf numFmtId="0" fontId="0" fillId="0" borderId="31" xfId="0" applyBorder="1"/>
    <xf numFmtId="0" fontId="30" fillId="3" borderId="20" xfId="0" applyFont="1" applyFill="1" applyBorder="1" applyAlignment="1">
      <alignment horizontal="center"/>
    </xf>
    <xf numFmtId="0" fontId="2" fillId="2" borderId="38" xfId="0" applyFont="1" applyFill="1" applyBorder="1" applyAlignment="1" applyProtection="1">
      <alignment horizontal="center" vertical="center" wrapText="1"/>
    </xf>
    <xf numFmtId="0" fontId="2" fillId="2" borderId="68" xfId="0" applyFont="1" applyFill="1" applyBorder="1" applyAlignment="1" applyProtection="1">
      <alignment horizontal="center" vertical="center" wrapText="1"/>
    </xf>
    <xf numFmtId="0" fontId="1" fillId="2" borderId="8" xfId="0" applyFont="1" applyFill="1" applyBorder="1" applyAlignment="1" applyProtection="1">
      <alignment horizontal="left" vertical="center" wrapText="1"/>
    </xf>
    <xf numFmtId="0" fontId="1" fillId="2" borderId="10" xfId="0" applyFont="1" applyFill="1" applyBorder="1" applyAlignment="1" applyProtection="1">
      <alignment horizontal="left" vertical="center" wrapText="1"/>
    </xf>
    <xf numFmtId="0" fontId="4" fillId="3" borderId="0" xfId="0" applyFont="1" applyFill="1" applyBorder="1" applyAlignment="1" applyProtection="1">
      <alignment horizontal="center" vertical="center" wrapText="1"/>
    </xf>
    <xf numFmtId="0" fontId="1" fillId="2" borderId="6" xfId="0" applyFont="1" applyFill="1" applyBorder="1" applyAlignment="1" applyProtection="1">
      <alignment horizontal="left" vertical="center" wrapText="1"/>
    </xf>
    <xf numFmtId="0" fontId="1" fillId="2" borderId="11" xfId="0" applyFont="1" applyFill="1" applyBorder="1" applyAlignment="1" applyProtection="1">
      <alignment horizontal="left" vertical="center" wrapText="1"/>
    </xf>
    <xf numFmtId="0" fontId="13" fillId="2" borderId="13" xfId="0" applyFont="1" applyFill="1" applyBorder="1" applyAlignment="1" applyProtection="1">
      <alignment horizontal="left" vertical="center" wrapText="1"/>
    </xf>
    <xf numFmtId="0" fontId="13" fillId="2" borderId="11" xfId="0" applyFont="1" applyFill="1" applyBorder="1" applyAlignment="1" applyProtection="1">
      <alignment horizontal="left" vertical="center" wrapText="1"/>
    </xf>
    <xf numFmtId="0" fontId="0" fillId="0" borderId="11" xfId="0" applyBorder="1" applyAlignment="1">
      <alignment horizontal="left" vertical="center" wrapText="1"/>
    </xf>
    <xf numFmtId="0" fontId="1" fillId="2" borderId="12" xfId="0" applyFont="1" applyFill="1" applyBorder="1" applyAlignment="1" applyProtection="1">
      <alignment horizontal="left" vertical="center" wrapText="1"/>
    </xf>
    <xf numFmtId="0" fontId="1" fillId="2" borderId="13" xfId="0" applyFont="1" applyFill="1" applyBorder="1" applyAlignment="1" applyProtection="1">
      <alignment horizontal="left" vertical="center" wrapText="1"/>
    </xf>
    <xf numFmtId="0" fontId="13" fillId="2" borderId="10" xfId="0" applyFont="1" applyFill="1" applyBorder="1" applyAlignment="1" applyProtection="1">
      <alignment horizontal="left" vertical="center" wrapText="1"/>
    </xf>
    <xf numFmtId="0" fontId="2" fillId="3" borderId="16" xfId="0" applyFont="1" applyFill="1" applyBorder="1" applyAlignment="1" applyProtection="1">
      <alignment horizontal="center" vertical="center" wrapText="1"/>
    </xf>
    <xf numFmtId="0" fontId="2" fillId="3" borderId="27" xfId="0" applyFont="1" applyFill="1" applyBorder="1" applyAlignment="1" applyProtection="1">
      <alignment horizontal="center" vertical="center" wrapText="1"/>
    </xf>
    <xf numFmtId="0" fontId="2" fillId="3" borderId="28" xfId="0" applyFont="1" applyFill="1" applyBorder="1" applyAlignment="1" applyProtection="1">
      <alignment horizontal="center" vertical="center" wrapText="1"/>
    </xf>
    <xf numFmtId="0" fontId="2" fillId="3" borderId="38" xfId="0" applyFont="1" applyFill="1" applyBorder="1" applyAlignment="1" applyProtection="1">
      <alignment horizontal="center" vertical="center" wrapText="1"/>
    </xf>
    <xf numFmtId="0" fontId="2" fillId="3" borderId="69" xfId="0" applyFont="1" applyFill="1" applyBorder="1" applyAlignment="1" applyProtection="1">
      <alignment horizontal="center" vertical="center" wrapText="1"/>
    </xf>
    <xf numFmtId="0" fontId="2" fillId="3" borderId="70" xfId="0" applyFont="1" applyFill="1" applyBorder="1" applyAlignment="1" applyProtection="1">
      <alignment horizontal="center" vertical="center" wrapText="1"/>
    </xf>
    <xf numFmtId="0" fontId="31" fillId="4" borderId="1" xfId="0" applyFont="1" applyFill="1" applyBorder="1" applyAlignment="1">
      <alignment horizontal="center"/>
    </xf>
    <xf numFmtId="0" fontId="56" fillId="3" borderId="20" xfId="0" applyFont="1" applyFill="1" applyBorder="1" applyAlignment="1">
      <alignment horizontal="left" vertical="top" wrapText="1"/>
    </xf>
    <xf numFmtId="0" fontId="23" fillId="0" borderId="43" xfId="0" applyFont="1" applyFill="1" applyBorder="1" applyAlignment="1">
      <alignment horizontal="center"/>
    </xf>
    <xf numFmtId="0" fontId="23" fillId="0" borderId="54" xfId="0" applyFont="1" applyFill="1" applyBorder="1" applyAlignment="1">
      <alignment horizontal="center"/>
    </xf>
    <xf numFmtId="0" fontId="26" fillId="3" borderId="25" xfId="0" applyFont="1" applyFill="1" applyBorder="1"/>
    <xf numFmtId="0" fontId="46" fillId="4" borderId="1" xfId="0" applyFont="1" applyFill="1" applyBorder="1" applyAlignment="1">
      <alignment horizontal="center"/>
    </xf>
    <xf numFmtId="0" fontId="38" fillId="11" borderId="41" xfId="0" applyFont="1" applyFill="1" applyBorder="1" applyAlignment="1" applyProtection="1">
      <alignment horizontal="center" vertical="center"/>
    </xf>
    <xf numFmtId="0" fontId="38" fillId="11" borderId="50" xfId="0" applyFont="1" applyFill="1" applyBorder="1" applyAlignment="1" applyProtection="1">
      <alignment horizontal="center" vertical="center"/>
    </xf>
    <xf numFmtId="0" fontId="35" fillId="12" borderId="30" xfId="4" applyFill="1" applyBorder="1" applyAlignment="1" applyProtection="1">
      <alignment horizontal="center"/>
      <protection locked="0"/>
    </xf>
    <xf numFmtId="0" fontId="35" fillId="12" borderId="53" xfId="4" applyFill="1" applyBorder="1" applyAlignment="1" applyProtection="1">
      <alignment horizontal="center"/>
      <protection locked="0"/>
    </xf>
    <xf numFmtId="0" fontId="38" fillId="11" borderId="30" xfId="0" applyFont="1" applyFill="1" applyBorder="1" applyAlignment="1" applyProtection="1">
      <alignment horizontal="center" vertical="center" wrapText="1"/>
    </xf>
    <xf numFmtId="0" fontId="38" fillId="11" borderId="56" xfId="0" applyFont="1" applyFill="1" applyBorder="1" applyAlignment="1" applyProtection="1">
      <alignment horizontal="center" vertical="center" wrapText="1"/>
    </xf>
    <xf numFmtId="0" fontId="43" fillId="12" borderId="30" xfId="4" applyFont="1" applyFill="1" applyBorder="1" applyAlignment="1" applyProtection="1">
      <alignment horizontal="center" vertical="center"/>
      <protection locked="0"/>
    </xf>
    <xf numFmtId="0" fontId="43" fillId="12" borderId="56" xfId="4" applyFont="1" applyFill="1" applyBorder="1" applyAlignment="1" applyProtection="1">
      <alignment horizontal="center" vertical="center"/>
      <protection locked="0"/>
    </xf>
    <xf numFmtId="0" fontId="0" fillId="10" borderId="62" xfId="0" applyFill="1" applyBorder="1" applyAlignment="1" applyProtection="1">
      <alignment horizontal="center" vertical="center"/>
    </xf>
    <xf numFmtId="0" fontId="0" fillId="10" borderId="63" xfId="0" applyFill="1" applyBorder="1" applyAlignment="1" applyProtection="1">
      <alignment horizontal="center" vertical="center"/>
    </xf>
    <xf numFmtId="0" fontId="0" fillId="10" borderId="18" xfId="0" applyFill="1" applyBorder="1" applyAlignment="1" applyProtection="1">
      <alignment horizontal="center" vertical="center"/>
    </xf>
    <xf numFmtId="0" fontId="35" fillId="12" borderId="40" xfId="4" applyFill="1" applyBorder="1" applyAlignment="1" applyProtection="1">
      <alignment horizontal="center" vertical="center"/>
      <protection locked="0"/>
    </xf>
    <xf numFmtId="0" fontId="35" fillId="12" borderId="60" xfId="4" applyFill="1" applyBorder="1" applyAlignment="1" applyProtection="1">
      <alignment horizontal="center" vertical="center"/>
      <protection locked="0"/>
    </xf>
    <xf numFmtId="0" fontId="35" fillId="12" borderId="37" xfId="4" applyFill="1" applyBorder="1" applyAlignment="1" applyProtection="1">
      <alignment horizontal="center" vertical="center"/>
      <protection locked="0"/>
    </xf>
    <xf numFmtId="0" fontId="35" fillId="12" borderId="44" xfId="4" applyFill="1" applyBorder="1" applyAlignment="1" applyProtection="1">
      <alignment horizontal="center" vertical="center"/>
      <protection locked="0"/>
    </xf>
    <xf numFmtId="10" fontId="35" fillId="12" borderId="30" xfId="4" applyNumberFormat="1" applyFill="1" applyBorder="1" applyAlignment="1" applyProtection="1">
      <alignment horizontal="center" vertical="center"/>
      <protection locked="0"/>
    </xf>
    <xf numFmtId="10" fontId="35" fillId="12" borderId="56" xfId="4" applyNumberFormat="1" applyFill="1" applyBorder="1" applyAlignment="1" applyProtection="1">
      <alignment horizontal="center" vertical="center"/>
      <protection locked="0"/>
    </xf>
    <xf numFmtId="0" fontId="24" fillId="3" borderId="20" xfId="0" applyFont="1" applyFill="1" applyBorder="1" applyAlignment="1">
      <alignment horizontal="center" vertical="center"/>
    </xf>
    <xf numFmtId="0" fontId="57" fillId="3" borderId="19" xfId="0" applyFont="1" applyFill="1" applyBorder="1" applyAlignment="1">
      <alignment horizontal="center" vertical="top" wrapText="1"/>
    </xf>
    <xf numFmtId="0" fontId="57" fillId="3" borderId="20" xfId="0" applyFont="1" applyFill="1" applyBorder="1" applyAlignment="1">
      <alignment horizontal="center" vertical="top" wrapText="1"/>
    </xf>
    <xf numFmtId="0" fontId="15" fillId="3" borderId="19" xfId="0" applyFont="1" applyFill="1" applyBorder="1" applyAlignment="1">
      <alignment horizontal="center" vertical="top" wrapText="1"/>
    </xf>
    <xf numFmtId="0" fontId="22" fillId="3" borderId="20" xfId="0" applyFont="1" applyFill="1" applyBorder="1" applyAlignment="1">
      <alignment horizontal="center" vertical="top" wrapText="1"/>
    </xf>
    <xf numFmtId="0" fontId="20" fillId="3" borderId="24" xfId="1" applyFill="1" applyBorder="1" applyAlignment="1" applyProtection="1">
      <alignment horizontal="center" vertical="top" wrapText="1"/>
    </xf>
    <xf numFmtId="0" fontId="20" fillId="3" borderId="25" xfId="1" applyFill="1" applyBorder="1" applyAlignment="1" applyProtection="1">
      <alignment horizontal="center" vertical="top" wrapText="1"/>
    </xf>
    <xf numFmtId="0" fontId="32" fillId="2" borderId="30" xfId="0" applyFont="1" applyFill="1" applyBorder="1" applyAlignment="1">
      <alignment horizontal="center" vertical="center"/>
    </xf>
    <xf numFmtId="0" fontId="32" fillId="2" borderId="52" xfId="0" applyFont="1" applyFill="1" applyBorder="1" applyAlignment="1">
      <alignment horizontal="center" vertical="center"/>
    </xf>
    <xf numFmtId="0" fontId="32" fillId="2" borderId="56" xfId="0" applyFont="1" applyFill="1" applyBorder="1" applyAlignment="1">
      <alignment horizontal="center" vertical="center"/>
    </xf>
    <xf numFmtId="0" fontId="0" fillId="0" borderId="40" xfId="0" applyBorder="1" applyAlignment="1" applyProtection="1">
      <alignment horizontal="left" vertical="center" wrapText="1"/>
    </xf>
    <xf numFmtId="0" fontId="0" fillId="0" borderId="60" xfId="0" applyBorder="1" applyAlignment="1" applyProtection="1">
      <alignment horizontal="left" vertical="center" wrapText="1"/>
    </xf>
    <xf numFmtId="0" fontId="43" fillId="8" borderId="30" xfId="4" applyFont="1" applyBorder="1" applyAlignment="1" applyProtection="1">
      <alignment horizontal="center" vertical="center"/>
      <protection locked="0"/>
    </xf>
    <xf numFmtId="0" fontId="43" fillId="8" borderId="56" xfId="4" applyFont="1" applyBorder="1" applyAlignment="1" applyProtection="1">
      <alignment horizontal="center" vertical="center"/>
      <protection locked="0"/>
    </xf>
    <xf numFmtId="0" fontId="38" fillId="11" borderId="49" xfId="0" applyFont="1" applyFill="1" applyBorder="1" applyAlignment="1" applyProtection="1">
      <alignment horizontal="center" vertical="center"/>
    </xf>
    <xf numFmtId="0" fontId="35" fillId="8" borderId="30" xfId="4" applyBorder="1" applyAlignment="1" applyProtection="1">
      <alignment horizontal="left" vertical="center" wrapText="1"/>
      <protection locked="0"/>
    </xf>
    <xf numFmtId="0" fontId="35" fillId="8" borderId="52" xfId="4" applyBorder="1" applyAlignment="1" applyProtection="1">
      <alignment horizontal="left" vertical="center" wrapText="1"/>
      <protection locked="0"/>
    </xf>
    <xf numFmtId="0" fontId="35" fillId="8" borderId="53" xfId="4" applyBorder="1" applyAlignment="1" applyProtection="1">
      <alignment horizontal="left" vertical="center" wrapText="1"/>
      <protection locked="0"/>
    </xf>
    <xf numFmtId="0" fontId="35" fillId="12" borderId="30" xfId="4" applyFill="1" applyBorder="1" applyAlignment="1" applyProtection="1">
      <alignment horizontal="left" vertical="center" wrapText="1"/>
      <protection locked="0"/>
    </xf>
    <xf numFmtId="0" fontId="35" fillId="12" borderId="52" xfId="4" applyFill="1" applyBorder="1" applyAlignment="1" applyProtection="1">
      <alignment horizontal="left" vertical="center" wrapText="1"/>
      <protection locked="0"/>
    </xf>
    <xf numFmtId="0" fontId="35" fillId="12" borderId="53" xfId="4" applyFill="1" applyBorder="1" applyAlignment="1" applyProtection="1">
      <alignment horizontal="left" vertical="center" wrapText="1"/>
      <protection locked="0"/>
    </xf>
    <xf numFmtId="0" fontId="0" fillId="0" borderId="57" xfId="0" applyBorder="1" applyAlignment="1" applyProtection="1">
      <alignment horizontal="left" vertical="center" wrapText="1"/>
    </xf>
    <xf numFmtId="0" fontId="0" fillId="10" borderId="40" xfId="0" applyFill="1" applyBorder="1" applyAlignment="1" applyProtection="1">
      <alignment horizontal="left" vertical="center" wrapText="1"/>
    </xf>
    <xf numFmtId="0" fontId="0" fillId="10" borderId="60" xfId="0" applyFill="1" applyBorder="1" applyAlignment="1" applyProtection="1">
      <alignment horizontal="left" vertical="center" wrapText="1"/>
    </xf>
    <xf numFmtId="0" fontId="0" fillId="0" borderId="40" xfId="0" applyBorder="1" applyAlignment="1" applyProtection="1">
      <alignment horizontal="center" vertical="center" wrapText="1"/>
    </xf>
    <xf numFmtId="0" fontId="0" fillId="0" borderId="57" xfId="0" applyBorder="1" applyAlignment="1" applyProtection="1">
      <alignment horizontal="center" vertical="center" wrapText="1"/>
    </xf>
    <xf numFmtId="0" fontId="0" fillId="0" borderId="60" xfId="0" applyBorder="1" applyAlignment="1" applyProtection="1">
      <alignment horizontal="center" vertical="center" wrapText="1"/>
    </xf>
    <xf numFmtId="0" fontId="0" fillId="0" borderId="55" xfId="0" applyBorder="1" applyAlignment="1" applyProtection="1">
      <alignment horizontal="left" vertical="center" wrapText="1"/>
    </xf>
    <xf numFmtId="0" fontId="0" fillId="0" borderId="61" xfId="0" applyBorder="1" applyAlignment="1" applyProtection="1">
      <alignment horizontal="left" vertical="center" wrapText="1"/>
    </xf>
    <xf numFmtId="0" fontId="0" fillId="10" borderId="43" xfId="0" applyFill="1" applyBorder="1" applyAlignment="1" applyProtection="1">
      <alignment horizontal="center" vertical="center"/>
    </xf>
    <xf numFmtId="0" fontId="0" fillId="10" borderId="17" xfId="0" applyFill="1" applyBorder="1" applyAlignment="1" applyProtection="1">
      <alignment horizontal="center" vertical="center"/>
    </xf>
    <xf numFmtId="0" fontId="0" fillId="10" borderId="31" xfId="0" applyFill="1" applyBorder="1" applyAlignment="1" applyProtection="1">
      <alignment horizontal="center" vertical="center"/>
    </xf>
    <xf numFmtId="0" fontId="0" fillId="10" borderId="40" xfId="0" applyFill="1" applyBorder="1" applyAlignment="1" applyProtection="1">
      <alignment horizontal="center" vertical="center" wrapText="1"/>
    </xf>
    <xf numFmtId="0" fontId="0" fillId="10" borderId="57" xfId="0" applyFill="1" applyBorder="1" applyAlignment="1" applyProtection="1">
      <alignment horizontal="center" vertical="center" wrapText="1"/>
    </xf>
    <xf numFmtId="0" fontId="0" fillId="10" borderId="60" xfId="0" applyFill="1" applyBorder="1" applyAlignment="1" applyProtection="1">
      <alignment horizontal="center" vertical="center" wrapText="1"/>
    </xf>
    <xf numFmtId="0" fontId="35" fillId="8" borderId="30" xfId="4" applyBorder="1" applyAlignment="1" applyProtection="1">
      <alignment horizontal="center" vertical="center" wrapText="1"/>
      <protection locked="0"/>
    </xf>
    <xf numFmtId="0" fontId="35" fillId="8" borderId="53" xfId="4" applyBorder="1" applyAlignment="1" applyProtection="1">
      <alignment horizontal="center" vertical="center" wrapText="1"/>
      <protection locked="0"/>
    </xf>
    <xf numFmtId="0" fontId="35" fillId="8" borderId="40" xfId="4" applyBorder="1" applyAlignment="1" applyProtection="1">
      <alignment horizontal="center" vertical="center"/>
      <protection locked="0"/>
    </xf>
    <xf numFmtId="0" fontId="35" fillId="8" borderId="60" xfId="4" applyBorder="1" applyAlignment="1" applyProtection="1">
      <alignment horizontal="center" vertical="center"/>
      <protection locked="0"/>
    </xf>
    <xf numFmtId="0" fontId="35" fillId="9" borderId="40" xfId="4" applyFill="1" applyBorder="1" applyAlignment="1" applyProtection="1">
      <alignment horizontal="center" vertical="center"/>
      <protection locked="0"/>
    </xf>
    <xf numFmtId="0" fontId="35" fillId="9" borderId="60" xfId="4" applyFill="1" applyBorder="1" applyAlignment="1" applyProtection="1">
      <alignment horizontal="center" vertical="center"/>
      <protection locked="0"/>
    </xf>
    <xf numFmtId="0" fontId="35" fillId="8" borderId="37" xfId="4" applyBorder="1" applyAlignment="1" applyProtection="1">
      <alignment horizontal="center" vertical="center"/>
      <protection locked="0"/>
    </xf>
    <xf numFmtId="0" fontId="35" fillId="8" borderId="44" xfId="4" applyBorder="1" applyAlignment="1" applyProtection="1">
      <alignment horizontal="center" vertical="center"/>
      <protection locked="0"/>
    </xf>
    <xf numFmtId="0" fontId="0" fillId="0" borderId="11" xfId="0" applyBorder="1" applyAlignment="1" applyProtection="1">
      <alignment horizontal="center" vertical="center" wrapText="1"/>
    </xf>
    <xf numFmtId="0" fontId="38" fillId="11" borderId="59" xfId="0" applyFont="1" applyFill="1" applyBorder="1" applyAlignment="1" applyProtection="1">
      <alignment horizontal="center" vertical="center"/>
    </xf>
    <xf numFmtId="0" fontId="38" fillId="11" borderId="48" xfId="0" applyFont="1" applyFill="1" applyBorder="1" applyAlignment="1" applyProtection="1">
      <alignment horizontal="center" vertical="center"/>
    </xf>
    <xf numFmtId="0" fontId="35" fillId="8" borderId="30" xfId="4" applyBorder="1" applyAlignment="1" applyProtection="1">
      <alignment horizontal="center" vertical="center"/>
      <protection locked="0"/>
    </xf>
    <xf numFmtId="0" fontId="35" fillId="8" borderId="56" xfId="4" applyBorder="1" applyAlignment="1" applyProtection="1">
      <alignment horizontal="center" vertical="center"/>
      <protection locked="0"/>
    </xf>
    <xf numFmtId="0" fontId="35" fillId="12" borderId="30" xfId="4" applyFill="1" applyBorder="1" applyAlignment="1" applyProtection="1">
      <alignment horizontal="center" vertical="center"/>
      <protection locked="0"/>
    </xf>
    <xf numFmtId="0" fontId="35" fillId="12" borderId="56" xfId="4" applyFill="1" applyBorder="1" applyAlignment="1" applyProtection="1">
      <alignment horizontal="center" vertical="center"/>
      <protection locked="0"/>
    </xf>
    <xf numFmtId="0" fontId="35" fillId="8" borderId="56" xfId="4" applyBorder="1" applyAlignment="1" applyProtection="1">
      <alignment horizontal="center" vertical="center" wrapText="1"/>
      <protection locked="0"/>
    </xf>
    <xf numFmtId="0" fontId="0" fillId="0" borderId="11" xfId="0" applyBorder="1" applyAlignment="1" applyProtection="1">
      <alignment horizontal="left" vertical="center" wrapText="1"/>
    </xf>
    <xf numFmtId="0" fontId="35" fillId="12" borderId="30" xfId="4" applyFill="1" applyBorder="1" applyAlignment="1" applyProtection="1">
      <alignment horizontal="center" vertical="center" wrapText="1"/>
      <protection locked="0"/>
    </xf>
    <xf numFmtId="0" fontId="35" fillId="12" borderId="53" xfId="4" applyFill="1" applyBorder="1" applyAlignment="1" applyProtection="1">
      <alignment horizontal="center" vertical="center" wrapText="1"/>
      <protection locked="0"/>
    </xf>
    <xf numFmtId="0" fontId="38" fillId="11" borderId="53" xfId="0" applyFont="1" applyFill="1" applyBorder="1" applyAlignment="1" applyProtection="1">
      <alignment horizontal="center" vertical="center" wrapText="1"/>
    </xf>
    <xf numFmtId="0" fontId="0" fillId="10" borderId="57" xfId="0" applyFill="1" applyBorder="1" applyAlignment="1" applyProtection="1">
      <alignment horizontal="left" vertical="center" wrapText="1"/>
    </xf>
    <xf numFmtId="0" fontId="35" fillId="8" borderId="30" xfId="4" applyBorder="1" applyAlignment="1" applyProtection="1">
      <alignment horizontal="center"/>
      <protection locked="0"/>
    </xf>
    <xf numFmtId="0" fontId="35" fillId="8" borderId="53" xfId="4" applyBorder="1" applyAlignment="1" applyProtection="1">
      <alignment horizontal="center"/>
      <protection locked="0"/>
    </xf>
    <xf numFmtId="0" fontId="35" fillId="12" borderId="52" xfId="4" applyFill="1" applyBorder="1" applyAlignment="1" applyProtection="1">
      <alignment horizontal="center" vertical="center"/>
      <protection locked="0"/>
    </xf>
    <xf numFmtId="0" fontId="35" fillId="12" borderId="53" xfId="4" applyFill="1" applyBorder="1" applyAlignment="1" applyProtection="1">
      <alignment horizontal="center" vertical="center"/>
      <protection locked="0"/>
    </xf>
    <xf numFmtId="0" fontId="35" fillId="12" borderId="51" xfId="4" applyFill="1" applyBorder="1" applyAlignment="1" applyProtection="1">
      <alignment horizontal="center" vertical="center" wrapText="1"/>
      <protection locked="0"/>
    </xf>
    <xf numFmtId="0" fontId="35" fillId="12" borderId="56" xfId="4" applyFill="1" applyBorder="1" applyAlignment="1" applyProtection="1">
      <alignment horizontal="center" vertical="center" wrapText="1"/>
      <protection locked="0"/>
    </xf>
    <xf numFmtId="0" fontId="38" fillId="11" borderId="52" xfId="0" applyFont="1" applyFill="1" applyBorder="1" applyAlignment="1" applyProtection="1">
      <alignment horizontal="center" vertical="center" wrapText="1"/>
    </xf>
    <xf numFmtId="0" fontId="35" fillId="8" borderId="52" xfId="4" applyBorder="1" applyAlignment="1" applyProtection="1">
      <alignment horizontal="center" vertical="center"/>
      <protection locked="0"/>
    </xf>
    <xf numFmtId="10" fontId="35" fillId="8" borderId="30" xfId="4" applyNumberFormat="1" applyBorder="1" applyAlignment="1" applyProtection="1">
      <alignment horizontal="center" vertical="center" wrapText="1"/>
      <protection locked="0"/>
    </xf>
    <xf numFmtId="10" fontId="35" fillId="8" borderId="56" xfId="4" applyNumberFormat="1" applyBorder="1" applyAlignment="1" applyProtection="1">
      <alignment horizontal="center" vertical="center" wrapText="1"/>
      <protection locked="0"/>
    </xf>
    <xf numFmtId="0" fontId="35" fillId="8" borderId="52" xfId="4" applyBorder="1" applyAlignment="1" applyProtection="1">
      <alignment horizontal="center" vertical="center" wrapText="1"/>
      <protection locked="0"/>
    </xf>
    <xf numFmtId="9" fontId="35" fillId="12" borderId="51" xfId="7" applyFont="1" applyFill="1" applyBorder="1" applyAlignment="1" applyProtection="1">
      <alignment horizontal="center" vertical="center" wrapText="1"/>
      <protection locked="0"/>
    </xf>
    <xf numFmtId="9" fontId="35" fillId="12" borderId="56" xfId="7" applyFont="1" applyFill="1" applyBorder="1" applyAlignment="1" applyProtection="1">
      <alignment horizontal="center" vertical="center" wrapText="1"/>
      <protection locked="0"/>
    </xf>
    <xf numFmtId="0" fontId="38" fillId="11" borderId="41" xfId="0" applyFont="1" applyFill="1" applyBorder="1" applyAlignment="1" applyProtection="1">
      <alignment horizontal="center" vertical="center" wrapText="1"/>
    </xf>
    <xf numFmtId="0" fontId="38" fillId="11" borderId="59" xfId="0" applyFont="1" applyFill="1" applyBorder="1" applyAlignment="1" applyProtection="1">
      <alignment horizontal="center" vertical="center" wrapText="1"/>
    </xf>
    <xf numFmtId="0" fontId="38" fillId="11" borderId="48" xfId="0" applyFont="1" applyFill="1" applyBorder="1" applyAlignment="1" applyProtection="1">
      <alignment horizontal="center" vertical="center" wrapText="1"/>
    </xf>
    <xf numFmtId="0" fontId="0" fillId="0" borderId="29" xfId="0" applyBorder="1" applyAlignment="1" applyProtection="1">
      <alignment horizontal="left" vertical="center" wrapText="1"/>
    </xf>
    <xf numFmtId="0" fontId="35" fillId="12" borderId="40" xfId="4" applyFill="1" applyBorder="1" applyAlignment="1" applyProtection="1">
      <alignment horizontal="center" wrapText="1"/>
      <protection locked="0"/>
    </xf>
    <xf numFmtId="0" fontId="35" fillId="12" borderId="60" xfId="4" applyFill="1" applyBorder="1" applyAlignment="1" applyProtection="1">
      <alignment horizontal="center" wrapText="1"/>
      <protection locked="0"/>
    </xf>
    <xf numFmtId="0" fontId="35" fillId="12" borderId="37" xfId="4" applyFill="1" applyBorder="1" applyAlignment="1" applyProtection="1">
      <alignment horizontal="center" wrapText="1"/>
      <protection locked="0"/>
    </xf>
    <xf numFmtId="0" fontId="35" fillId="12" borderId="44" xfId="4" applyFill="1" applyBorder="1" applyAlignment="1" applyProtection="1">
      <alignment horizontal="center" wrapText="1"/>
      <protection locked="0"/>
    </xf>
    <xf numFmtId="0" fontId="35" fillId="8" borderId="40" xfId="4" applyBorder="1" applyAlignment="1" applyProtection="1">
      <alignment horizontal="center" wrapText="1"/>
      <protection locked="0"/>
    </xf>
    <xf numFmtId="0" fontId="35" fillId="8" borderId="60" xfId="4" applyBorder="1" applyAlignment="1" applyProtection="1">
      <alignment horizontal="center" wrapText="1"/>
      <protection locked="0"/>
    </xf>
    <xf numFmtId="0" fontId="35" fillId="8" borderId="37" xfId="4" applyBorder="1" applyAlignment="1" applyProtection="1">
      <alignment horizontal="center" wrapText="1"/>
      <protection locked="0"/>
    </xf>
    <xf numFmtId="0" fontId="35" fillId="8" borderId="44" xfId="4" applyBorder="1" applyAlignment="1" applyProtection="1">
      <alignment horizontal="center" wrapText="1"/>
      <protection locked="0"/>
    </xf>
    <xf numFmtId="0" fontId="43" fillId="8" borderId="30" xfId="4" applyFont="1" applyBorder="1" applyAlignment="1" applyProtection="1">
      <alignment horizontal="center" vertical="center" wrapText="1"/>
      <protection locked="0"/>
    </xf>
    <xf numFmtId="0" fontId="43" fillId="8" borderId="53" xfId="4" applyFont="1" applyBorder="1" applyAlignment="1" applyProtection="1">
      <alignment horizontal="center" vertical="center" wrapText="1"/>
      <protection locked="0"/>
    </xf>
    <xf numFmtId="0" fontId="43" fillId="12" borderId="30" xfId="4" applyFont="1" applyFill="1" applyBorder="1" applyAlignment="1" applyProtection="1">
      <alignment horizontal="center" vertical="center" wrapText="1"/>
      <protection locked="0"/>
    </xf>
    <xf numFmtId="0" fontId="43" fillId="12" borderId="53" xfId="4" applyFont="1" applyFill="1" applyBorder="1" applyAlignment="1" applyProtection="1">
      <alignment horizontal="center" vertical="center" wrapText="1"/>
      <protection locked="0"/>
    </xf>
    <xf numFmtId="0" fontId="43" fillId="12" borderId="40" xfId="4" applyFont="1" applyFill="1" applyBorder="1" applyAlignment="1" applyProtection="1">
      <alignment horizontal="center" vertical="center"/>
      <protection locked="0"/>
    </xf>
    <xf numFmtId="0" fontId="43" fillId="12" borderId="60" xfId="4" applyFont="1" applyFill="1" applyBorder="1" applyAlignment="1" applyProtection="1">
      <alignment horizontal="center" vertical="center"/>
      <protection locked="0"/>
    </xf>
    <xf numFmtId="0" fontId="43" fillId="8" borderId="40" xfId="4" applyFont="1" applyBorder="1" applyAlignment="1" applyProtection="1">
      <alignment horizontal="center" vertical="center"/>
      <protection locked="0"/>
    </xf>
    <xf numFmtId="0" fontId="43" fillId="8" borderId="60" xfId="4" applyFont="1" applyBorder="1" applyAlignment="1" applyProtection="1">
      <alignment horizontal="center" vertical="center"/>
      <protection locked="0"/>
    </xf>
    <xf numFmtId="0" fontId="58" fillId="0" borderId="11" xfId="0" applyFont="1" applyBorder="1" applyAlignment="1" applyProtection="1">
      <alignment horizontal="left" vertical="center" wrapText="1"/>
    </xf>
    <xf numFmtId="0" fontId="36" fillId="0" borderId="0" xfId="0" applyFont="1" applyAlignment="1" applyProtection="1">
      <alignment horizontal="left"/>
    </xf>
    <xf numFmtId="0" fontId="0" fillId="10" borderId="55"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0" fillId="10" borderId="61" xfId="0" applyFill="1" applyBorder="1" applyAlignment="1" applyProtection="1">
      <alignment horizontal="left" vertical="center" wrapText="1"/>
    </xf>
    <xf numFmtId="0" fontId="58" fillId="0" borderId="40" xfId="0" applyFont="1" applyBorder="1" applyAlignment="1" applyProtection="1">
      <alignment horizontal="left" vertical="center" wrapText="1"/>
    </xf>
    <xf numFmtId="0" fontId="58" fillId="0" borderId="60" xfId="0" applyFont="1" applyBorder="1" applyAlignment="1" applyProtection="1">
      <alignment horizontal="left" vertical="center" wrapText="1"/>
    </xf>
    <xf numFmtId="0" fontId="59" fillId="11" borderId="30" xfId="0" applyFont="1" applyFill="1" applyBorder="1" applyAlignment="1" applyProtection="1">
      <alignment horizontal="center" vertical="center" wrapText="1"/>
    </xf>
    <xf numFmtId="0" fontId="59" fillId="11" borderId="53" xfId="0" applyFont="1" applyFill="1" applyBorder="1" applyAlignment="1" applyProtection="1">
      <alignment horizontal="center" vertical="center" wrapText="1"/>
    </xf>
    <xf numFmtId="0" fontId="59" fillId="11" borderId="52" xfId="0" applyFont="1" applyFill="1" applyBorder="1" applyAlignment="1" applyProtection="1">
      <alignment horizontal="center" vertical="center" wrapText="1"/>
    </xf>
    <xf numFmtId="0" fontId="47" fillId="8" borderId="52" xfId="4" applyFont="1" applyBorder="1" applyAlignment="1" applyProtection="1">
      <alignment horizontal="center" vertical="center"/>
      <protection locked="0"/>
    </xf>
    <xf numFmtId="0" fontId="47" fillId="12" borderId="52" xfId="4"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58" fillId="10" borderId="40" xfId="0" applyFont="1" applyFill="1" applyBorder="1" applyAlignment="1" applyProtection="1">
      <alignment horizontal="left" vertical="center" wrapText="1"/>
    </xf>
    <xf numFmtId="0" fontId="58" fillId="10" borderId="60" xfId="0" applyFont="1" applyFill="1" applyBorder="1" applyAlignment="1" applyProtection="1">
      <alignment horizontal="left" vertical="center" wrapText="1"/>
    </xf>
    <xf numFmtId="0" fontId="59" fillId="11" borderId="60" xfId="0" applyFont="1" applyFill="1" applyBorder="1" applyAlignment="1" applyProtection="1">
      <alignment horizontal="center" vertical="center"/>
    </xf>
    <xf numFmtId="0" fontId="59" fillId="11" borderId="29" xfId="0" applyFont="1" applyFill="1" applyBorder="1" applyAlignment="1" applyProtection="1">
      <alignment horizontal="center" vertical="center"/>
    </xf>
    <xf numFmtId="0" fontId="59" fillId="11" borderId="10" xfId="0" applyFont="1" applyFill="1" applyBorder="1" applyAlignment="1" applyProtection="1">
      <alignment horizontal="center" vertical="center"/>
    </xf>
    <xf numFmtId="0" fontId="59" fillId="11" borderId="9" xfId="0" applyFont="1" applyFill="1" applyBorder="1" applyAlignment="1" applyProtection="1">
      <alignment horizontal="center" vertical="center"/>
    </xf>
    <xf numFmtId="0" fontId="59" fillId="11" borderId="49" xfId="0" applyFont="1" applyFill="1" applyBorder="1" applyAlignment="1" applyProtection="1">
      <alignment horizontal="center" vertical="center"/>
    </xf>
    <xf numFmtId="0" fontId="59" fillId="11" borderId="50" xfId="0" applyFont="1" applyFill="1" applyBorder="1" applyAlignment="1" applyProtection="1">
      <alignment horizontal="center" vertical="center"/>
    </xf>
    <xf numFmtId="0" fontId="59" fillId="11" borderId="41" xfId="0" applyFont="1" applyFill="1" applyBorder="1" applyAlignment="1" applyProtection="1">
      <alignment horizontal="center" vertical="center"/>
    </xf>
    <xf numFmtId="0" fontId="47" fillId="8" borderId="30" xfId="4" applyFont="1" applyBorder="1" applyAlignment="1" applyProtection="1">
      <alignment horizontal="center" vertical="center" wrapText="1"/>
      <protection locked="0"/>
    </xf>
    <xf numFmtId="0" fontId="47" fillId="8" borderId="52" xfId="4" applyFont="1" applyBorder="1" applyAlignment="1" applyProtection="1">
      <alignment horizontal="center" vertical="center" wrapText="1"/>
      <protection locked="0"/>
    </xf>
    <xf numFmtId="0" fontId="47" fillId="12" borderId="30" xfId="4" applyFont="1" applyFill="1" applyBorder="1" applyAlignment="1" applyProtection="1">
      <alignment horizontal="center" vertical="center" wrapText="1"/>
      <protection locked="0"/>
    </xf>
    <xf numFmtId="0" fontId="47" fillId="12" borderId="52" xfId="4" applyFont="1" applyFill="1" applyBorder="1" applyAlignment="1" applyProtection="1">
      <alignment horizontal="center" vertical="center" wrapText="1"/>
      <protection locked="0"/>
    </xf>
    <xf numFmtId="0" fontId="58" fillId="0" borderId="57" xfId="0" applyFont="1" applyBorder="1" applyAlignment="1" applyProtection="1">
      <alignment horizontal="left" vertical="center" wrapText="1"/>
    </xf>
    <xf numFmtId="0" fontId="59" fillId="11" borderId="56" xfId="0" applyFont="1" applyFill="1" applyBorder="1" applyAlignment="1" applyProtection="1">
      <alignment horizontal="center" vertical="center" wrapText="1"/>
    </xf>
    <xf numFmtId="0" fontId="52" fillId="8" borderId="30" xfId="4" applyFont="1" applyBorder="1" applyAlignment="1" applyProtection="1">
      <alignment horizontal="center" vertical="center"/>
      <protection locked="0"/>
    </xf>
    <xf numFmtId="0" fontId="52" fillId="8" borderId="56" xfId="4" applyFont="1" applyBorder="1" applyAlignment="1" applyProtection="1">
      <alignment horizontal="center" vertical="center"/>
      <protection locked="0"/>
    </xf>
    <xf numFmtId="0" fontId="52" fillId="12" borderId="30" xfId="4" applyFont="1" applyFill="1" applyBorder="1" applyAlignment="1" applyProtection="1">
      <alignment horizontal="center" vertical="center"/>
      <protection locked="0"/>
    </xf>
    <xf numFmtId="0" fontId="52" fillId="12" borderId="56" xfId="4" applyFont="1" applyFill="1" applyBorder="1" applyAlignment="1" applyProtection="1">
      <alignment horizontal="center" vertical="center"/>
      <protection locked="0"/>
    </xf>
  </cellXfs>
  <cellStyles count="8">
    <cellStyle name="Bad" xfId="3" builtinId="27"/>
    <cellStyle name="Comma" xfId="5" builtinId="3"/>
    <cellStyle name="Good" xfId="2" builtinId="26"/>
    <cellStyle name="Hyperlink" xfId="1" builtinId="8"/>
    <cellStyle name="Millares 2" xfId="6" xr:uid="{00000000-0005-0000-0000-000004000000}"/>
    <cellStyle name="Neutral" xfId="4" builtinId="28"/>
    <cellStyle name="Normal" xfId="0" builtinId="0"/>
    <cellStyle name="Percent" xfId="7" builtinId="5"/>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checked="Checked"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checked="Checked"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checked="Checked"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checked="Checked"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checked="Checked" lockText="1" noThreeD="1"/>
</file>

<file path=xl/ctrlProps/ctrlProp31.xml><?xml version="1.0" encoding="utf-8"?>
<formControlPr xmlns="http://schemas.microsoft.com/office/spreadsheetml/2009/9/main" objectType="CheckBox" checked="Checked"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checked="Checked"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checked="Checked"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checked="Checked"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checked="Checked"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checked="Checked"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checked="Checked"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checked="Checked"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checked="Checked"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checked="Checked"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ustomXml" Target="../ink/ink1.xml"/></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57150</xdr:colOff>
          <xdr:row>7</xdr:row>
          <xdr:rowOff>285750</xdr:rowOff>
        </xdr:from>
        <xdr:to>
          <xdr:col>6</xdr:col>
          <xdr:colOff>2552700</xdr:colOff>
          <xdr:row>7</xdr:row>
          <xdr:rowOff>438150</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7</xdr:row>
          <xdr:rowOff>50800</xdr:rowOff>
        </xdr:from>
        <xdr:to>
          <xdr:col>6</xdr:col>
          <xdr:colOff>1352550</xdr:colOff>
          <xdr:row>7</xdr:row>
          <xdr:rowOff>247650</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11</xdr:row>
          <xdr:rowOff>0</xdr:rowOff>
        </xdr:from>
        <xdr:to>
          <xdr:col>3</xdr:col>
          <xdr:colOff>1066800</xdr:colOff>
          <xdr:row>12</xdr:row>
          <xdr:rowOff>28575</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3421063" y="6215063"/>
              <a:ext cx="1066800" cy="5227637"/>
              <a:chOff x="3057525" y="5286375"/>
              <a:chExt cx="1066800" cy="219075"/>
            </a:xfrm>
          </xdr:grpSpPr>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400-00000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400-00000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12</xdr:row>
          <xdr:rowOff>0</xdr:rowOff>
        </xdr:from>
        <xdr:to>
          <xdr:col>3</xdr:col>
          <xdr:colOff>1066800</xdr:colOff>
          <xdr:row>13</xdr:row>
          <xdr:rowOff>28575</xdr:rowOff>
        </xdr:to>
        <xdr:grpSp>
          <xdr:nvGrpSpPr>
            <xdr:cNvPr id="7" name="Group 6">
              <a:extLst>
                <a:ext uri="{FF2B5EF4-FFF2-40B4-BE49-F238E27FC236}">
                  <a16:creationId xmlns:a16="http://schemas.microsoft.com/office/drawing/2014/main" id="{00000000-0008-0000-0400-000007000000}"/>
                </a:ext>
              </a:extLst>
            </xdr:cNvPr>
            <xdr:cNvGrpSpPr/>
          </xdr:nvGrpSpPr>
          <xdr:grpSpPr>
            <a:xfrm>
              <a:off x="3421063" y="11414125"/>
              <a:ext cx="1066800" cy="473075"/>
              <a:chOff x="3057525" y="5286375"/>
              <a:chExt cx="1066800" cy="219075"/>
            </a:xfrm>
          </xdr:grpSpPr>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400-00000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400-00000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13</xdr:row>
          <xdr:rowOff>0</xdr:rowOff>
        </xdr:from>
        <xdr:to>
          <xdr:col>3</xdr:col>
          <xdr:colOff>1066800</xdr:colOff>
          <xdr:row>14</xdr:row>
          <xdr:rowOff>28575</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3421063" y="11858625"/>
              <a:ext cx="1066800" cy="457200"/>
              <a:chOff x="3057525" y="5286375"/>
              <a:chExt cx="1066800" cy="219075"/>
            </a:xfrm>
          </xdr:grpSpPr>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400-00000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400-00000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14</xdr:row>
          <xdr:rowOff>0</xdr:rowOff>
        </xdr:from>
        <xdr:to>
          <xdr:col>3</xdr:col>
          <xdr:colOff>1066800</xdr:colOff>
          <xdr:row>14</xdr:row>
          <xdr:rowOff>219075</xdr:rowOff>
        </xdr:to>
        <xdr:grpSp>
          <xdr:nvGrpSpPr>
            <xdr:cNvPr id="13" name="Group 12">
              <a:extLst>
                <a:ext uri="{FF2B5EF4-FFF2-40B4-BE49-F238E27FC236}">
                  <a16:creationId xmlns:a16="http://schemas.microsoft.com/office/drawing/2014/main" id="{00000000-0008-0000-0400-00000D000000}"/>
                </a:ext>
              </a:extLst>
            </xdr:cNvPr>
            <xdr:cNvGrpSpPr/>
          </xdr:nvGrpSpPr>
          <xdr:grpSpPr>
            <a:xfrm>
              <a:off x="3421063" y="12287250"/>
              <a:ext cx="1066800" cy="219075"/>
              <a:chOff x="3057525" y="5286375"/>
              <a:chExt cx="1066800" cy="219075"/>
            </a:xfrm>
          </xdr:grpSpPr>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400-00000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400-00000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xdr:row>
          <xdr:rowOff>0</xdr:rowOff>
        </xdr:from>
        <xdr:to>
          <xdr:col>4</xdr:col>
          <xdr:colOff>1066800</xdr:colOff>
          <xdr:row>11</xdr:row>
          <xdr:rowOff>28575</xdr:rowOff>
        </xdr:to>
        <xdr:grpSp>
          <xdr:nvGrpSpPr>
            <xdr:cNvPr id="16" name="Group 15">
              <a:extLst>
                <a:ext uri="{FF2B5EF4-FFF2-40B4-BE49-F238E27FC236}">
                  <a16:creationId xmlns:a16="http://schemas.microsoft.com/office/drawing/2014/main" id="{00000000-0008-0000-0400-000010000000}"/>
                </a:ext>
              </a:extLst>
            </xdr:cNvPr>
            <xdr:cNvGrpSpPr/>
          </xdr:nvGrpSpPr>
          <xdr:grpSpPr>
            <a:xfrm>
              <a:off x="4746625" y="3643313"/>
              <a:ext cx="1066800" cy="2600325"/>
              <a:chOff x="3057525" y="5286375"/>
              <a:chExt cx="1066800" cy="219075"/>
            </a:xfrm>
          </xdr:grpSpPr>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400-00000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400-00000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11</xdr:row>
          <xdr:rowOff>5013</xdr:rowOff>
        </xdr:from>
        <xdr:to>
          <xdr:col>4</xdr:col>
          <xdr:colOff>1066800</xdr:colOff>
          <xdr:row>12</xdr:row>
          <xdr:rowOff>33588</xdr:rowOff>
        </xdr:to>
        <xdr:grpSp>
          <xdr:nvGrpSpPr>
            <xdr:cNvPr id="19" name="Group 18">
              <a:extLst>
                <a:ext uri="{FF2B5EF4-FFF2-40B4-BE49-F238E27FC236}">
                  <a16:creationId xmlns:a16="http://schemas.microsoft.com/office/drawing/2014/main" id="{00000000-0008-0000-0400-000013000000}"/>
                </a:ext>
              </a:extLst>
            </xdr:cNvPr>
            <xdr:cNvGrpSpPr/>
          </xdr:nvGrpSpPr>
          <xdr:grpSpPr>
            <a:xfrm>
              <a:off x="4746625" y="6220076"/>
              <a:ext cx="1066800" cy="5227637"/>
              <a:chOff x="3057525" y="5286375"/>
              <a:chExt cx="1066800" cy="219075"/>
            </a:xfrm>
          </xdr:grpSpPr>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400-00000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400-00000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15</xdr:row>
          <xdr:rowOff>0</xdr:rowOff>
        </xdr:from>
        <xdr:to>
          <xdr:col>3</xdr:col>
          <xdr:colOff>1066800</xdr:colOff>
          <xdr:row>16</xdr:row>
          <xdr:rowOff>28575</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3421063" y="15097125"/>
              <a:ext cx="1066800" cy="282575"/>
              <a:chOff x="3057525" y="5286375"/>
              <a:chExt cx="1066800" cy="219075"/>
            </a:xfrm>
          </xdr:grpSpPr>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400-00000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400-00001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25" name="Group 24">
              <a:extLst>
                <a:ext uri="{FF2B5EF4-FFF2-40B4-BE49-F238E27FC236}">
                  <a16:creationId xmlns:a16="http://schemas.microsoft.com/office/drawing/2014/main" id="{00000000-0008-0000-0400-000019000000}"/>
                </a:ext>
              </a:extLst>
            </xdr:cNvPr>
            <xdr:cNvGrpSpPr/>
          </xdr:nvGrpSpPr>
          <xdr:grpSpPr>
            <a:xfrm>
              <a:off x="3421063" y="15351125"/>
              <a:ext cx="1066800" cy="2274888"/>
              <a:chOff x="3057525" y="5286375"/>
              <a:chExt cx="1066800" cy="219075"/>
            </a:xfrm>
          </xdr:grpSpPr>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400-00001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400-00001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28" name="Group 27">
              <a:extLst>
                <a:ext uri="{FF2B5EF4-FFF2-40B4-BE49-F238E27FC236}">
                  <a16:creationId xmlns:a16="http://schemas.microsoft.com/office/drawing/2014/main" id="{00000000-0008-0000-0400-00001C000000}"/>
                </a:ext>
              </a:extLst>
            </xdr:cNvPr>
            <xdr:cNvGrpSpPr/>
          </xdr:nvGrpSpPr>
          <xdr:grpSpPr>
            <a:xfrm>
              <a:off x="3421063" y="17597438"/>
              <a:ext cx="1066800" cy="425450"/>
              <a:chOff x="3057525" y="5286375"/>
              <a:chExt cx="1066800" cy="219075"/>
            </a:xfrm>
          </xdr:grpSpPr>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400-00001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400-00001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31" name="Group 30">
              <a:extLst>
                <a:ext uri="{FF2B5EF4-FFF2-40B4-BE49-F238E27FC236}">
                  <a16:creationId xmlns:a16="http://schemas.microsoft.com/office/drawing/2014/main" id="{00000000-0008-0000-0400-00001F000000}"/>
                </a:ext>
              </a:extLst>
            </xdr:cNvPr>
            <xdr:cNvGrpSpPr/>
          </xdr:nvGrpSpPr>
          <xdr:grpSpPr>
            <a:xfrm>
              <a:off x="3421063" y="17994313"/>
              <a:ext cx="1066800" cy="1798637"/>
              <a:chOff x="3057525" y="5286375"/>
              <a:chExt cx="1066800" cy="219075"/>
            </a:xfrm>
          </xdr:grpSpPr>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400-00001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a16="http://schemas.microsoft.com/office/drawing/2014/main" id="{00000000-0008-0000-0400-00001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34" name="Group 33">
              <a:extLst>
                <a:ext uri="{FF2B5EF4-FFF2-40B4-BE49-F238E27FC236}">
                  <a16:creationId xmlns:a16="http://schemas.microsoft.com/office/drawing/2014/main" id="{00000000-0008-0000-0400-000022000000}"/>
                </a:ext>
              </a:extLst>
            </xdr:cNvPr>
            <xdr:cNvGrpSpPr/>
          </xdr:nvGrpSpPr>
          <xdr:grpSpPr>
            <a:xfrm>
              <a:off x="3421063" y="19764375"/>
              <a:ext cx="1066800" cy="1608138"/>
              <a:chOff x="3057525" y="5286375"/>
              <a:chExt cx="1066800" cy="219075"/>
            </a:xfrm>
          </xdr:grpSpPr>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400-00001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a16="http://schemas.microsoft.com/office/drawing/2014/main" id="{00000000-0008-0000-0400-00001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21</xdr:row>
          <xdr:rowOff>28575</xdr:rowOff>
        </xdr:to>
        <xdr:grpSp>
          <xdr:nvGrpSpPr>
            <xdr:cNvPr id="37" name="Group 36">
              <a:extLst>
                <a:ext uri="{FF2B5EF4-FFF2-40B4-BE49-F238E27FC236}">
                  <a16:creationId xmlns:a16="http://schemas.microsoft.com/office/drawing/2014/main" id="{00000000-0008-0000-0400-000025000000}"/>
                </a:ext>
              </a:extLst>
            </xdr:cNvPr>
            <xdr:cNvGrpSpPr/>
          </xdr:nvGrpSpPr>
          <xdr:grpSpPr>
            <a:xfrm>
              <a:off x="3421063" y="21343938"/>
              <a:ext cx="1066800" cy="3251200"/>
              <a:chOff x="3057525" y="5286375"/>
              <a:chExt cx="1066800" cy="219075"/>
            </a:xfrm>
          </xdr:grpSpPr>
          <xdr:sp macro="" textlink="">
            <xdr:nvSpPr>
              <xdr:cNvPr id="10265" name="Check Box 25" hidden="1">
                <a:extLst>
                  <a:ext uri="{63B3BB69-23CF-44E3-9099-C40C66FF867C}">
                    <a14:compatExt spid="_x0000_s10265"/>
                  </a:ext>
                  <a:ext uri="{FF2B5EF4-FFF2-40B4-BE49-F238E27FC236}">
                    <a16:creationId xmlns:a16="http://schemas.microsoft.com/office/drawing/2014/main" id="{00000000-0008-0000-0400-00001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400-00001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21</xdr:row>
          <xdr:rowOff>219075</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3421063" y="24566563"/>
              <a:ext cx="1066800" cy="219075"/>
              <a:chOff x="3057525" y="5286375"/>
              <a:chExt cx="1066800" cy="219075"/>
            </a:xfrm>
          </xdr:grpSpPr>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400-00001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a16="http://schemas.microsoft.com/office/drawing/2014/main" id="{00000000-0008-0000-0400-00001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3421063" y="26241375"/>
              <a:ext cx="1066800" cy="282575"/>
              <a:chOff x="3057525" y="5286375"/>
              <a:chExt cx="1066800" cy="219075"/>
            </a:xfrm>
          </xdr:grpSpPr>
          <xdr:sp macro="" textlink="">
            <xdr:nvSpPr>
              <xdr:cNvPr id="10269" name="Check Box 29" hidden="1">
                <a:extLst>
                  <a:ext uri="{63B3BB69-23CF-44E3-9099-C40C66FF867C}">
                    <a14:compatExt spid="_x0000_s10269"/>
                  </a:ext>
                  <a:ext uri="{FF2B5EF4-FFF2-40B4-BE49-F238E27FC236}">
                    <a16:creationId xmlns:a16="http://schemas.microsoft.com/office/drawing/2014/main" id="{00000000-0008-0000-0400-00001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0" name="Check Box 30" hidden="1">
                <a:extLst>
                  <a:ext uri="{63B3BB69-23CF-44E3-9099-C40C66FF867C}">
                    <a14:compatExt spid="_x0000_s10270"/>
                  </a:ext>
                  <a:ext uri="{FF2B5EF4-FFF2-40B4-BE49-F238E27FC236}">
                    <a16:creationId xmlns:a16="http://schemas.microsoft.com/office/drawing/2014/main" id="{00000000-0008-0000-0400-00001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3421063" y="26495375"/>
              <a:ext cx="1066800" cy="1536700"/>
              <a:chOff x="3057525" y="5286375"/>
              <a:chExt cx="1066800" cy="219075"/>
            </a:xfrm>
          </xdr:grpSpPr>
          <xdr:sp macro="" textlink="">
            <xdr:nvSpPr>
              <xdr:cNvPr id="10271" name="Check Box 31" hidden="1">
                <a:extLst>
                  <a:ext uri="{63B3BB69-23CF-44E3-9099-C40C66FF867C}">
                    <a14:compatExt spid="_x0000_s10271"/>
                  </a:ext>
                  <a:ext uri="{FF2B5EF4-FFF2-40B4-BE49-F238E27FC236}">
                    <a16:creationId xmlns:a16="http://schemas.microsoft.com/office/drawing/2014/main" id="{00000000-0008-0000-0400-00001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a16="http://schemas.microsoft.com/office/drawing/2014/main" id="{00000000-0008-0000-0400-00002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3421063" y="28003500"/>
              <a:ext cx="1066800" cy="2219325"/>
              <a:chOff x="3057525" y="5286375"/>
              <a:chExt cx="1066800" cy="219075"/>
            </a:xfrm>
          </xdr:grpSpPr>
          <xdr:sp macro="" textlink="">
            <xdr:nvSpPr>
              <xdr:cNvPr id="10273" name="Check Box 33" hidden="1">
                <a:extLst>
                  <a:ext uri="{63B3BB69-23CF-44E3-9099-C40C66FF867C}">
                    <a14:compatExt spid="_x0000_s10273"/>
                  </a:ext>
                  <a:ext uri="{FF2B5EF4-FFF2-40B4-BE49-F238E27FC236}">
                    <a16:creationId xmlns:a16="http://schemas.microsoft.com/office/drawing/2014/main" id="{00000000-0008-0000-0400-00002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a16="http://schemas.microsoft.com/office/drawing/2014/main" id="{00000000-0008-0000-0400-00002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4746625" y="28003500"/>
              <a:ext cx="1066800" cy="2219325"/>
              <a:chOff x="3057525" y="5286375"/>
              <a:chExt cx="1066800" cy="219075"/>
            </a:xfrm>
          </xdr:grpSpPr>
          <xdr:sp macro="" textlink="">
            <xdr:nvSpPr>
              <xdr:cNvPr id="10275" name="Check Box 35" hidden="1">
                <a:extLst>
                  <a:ext uri="{63B3BB69-23CF-44E3-9099-C40C66FF867C}">
                    <a14:compatExt spid="_x0000_s10275"/>
                  </a:ext>
                  <a:ext uri="{FF2B5EF4-FFF2-40B4-BE49-F238E27FC236}">
                    <a16:creationId xmlns:a16="http://schemas.microsoft.com/office/drawing/2014/main" id="{00000000-0008-0000-0400-00002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400-00002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4746625" y="26495375"/>
              <a:ext cx="1066800" cy="1536700"/>
              <a:chOff x="3057525" y="5286375"/>
              <a:chExt cx="1066800" cy="219075"/>
            </a:xfrm>
          </xdr:grpSpPr>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400-00002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a16="http://schemas.microsoft.com/office/drawing/2014/main" id="{00000000-0008-0000-0400-00002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58" name="Group 57">
              <a:extLst>
                <a:ext uri="{FF2B5EF4-FFF2-40B4-BE49-F238E27FC236}">
                  <a16:creationId xmlns:a16="http://schemas.microsoft.com/office/drawing/2014/main" id="{00000000-0008-0000-0400-00003A000000}"/>
                </a:ext>
              </a:extLst>
            </xdr:cNvPr>
            <xdr:cNvGrpSpPr/>
          </xdr:nvGrpSpPr>
          <xdr:grpSpPr>
            <a:xfrm>
              <a:off x="4746625" y="26241375"/>
              <a:ext cx="1066800" cy="282575"/>
              <a:chOff x="3057525" y="5286375"/>
              <a:chExt cx="1066800" cy="219075"/>
            </a:xfrm>
          </xdr:grpSpPr>
          <xdr:sp macro="" textlink="">
            <xdr:nvSpPr>
              <xdr:cNvPr id="10279" name="Check Box 39" hidden="1">
                <a:extLst>
                  <a:ext uri="{63B3BB69-23CF-44E3-9099-C40C66FF867C}">
                    <a14:compatExt spid="_x0000_s10279"/>
                  </a:ext>
                  <a:ext uri="{FF2B5EF4-FFF2-40B4-BE49-F238E27FC236}">
                    <a16:creationId xmlns:a16="http://schemas.microsoft.com/office/drawing/2014/main" id="{00000000-0008-0000-0400-00002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0" name="Check Box 40" hidden="1">
                <a:extLst>
                  <a:ext uri="{63B3BB69-23CF-44E3-9099-C40C66FF867C}">
                    <a14:compatExt spid="_x0000_s10280"/>
                  </a:ext>
                  <a:ext uri="{FF2B5EF4-FFF2-40B4-BE49-F238E27FC236}">
                    <a16:creationId xmlns:a16="http://schemas.microsoft.com/office/drawing/2014/main" id="{00000000-0008-0000-0400-00002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21</xdr:row>
          <xdr:rowOff>219075</xdr:rowOff>
        </xdr:to>
        <xdr:grpSp>
          <xdr:nvGrpSpPr>
            <xdr:cNvPr id="61" name="Group 60">
              <a:extLst>
                <a:ext uri="{FF2B5EF4-FFF2-40B4-BE49-F238E27FC236}">
                  <a16:creationId xmlns:a16="http://schemas.microsoft.com/office/drawing/2014/main" id="{00000000-0008-0000-0400-00003D000000}"/>
                </a:ext>
              </a:extLst>
            </xdr:cNvPr>
            <xdr:cNvGrpSpPr/>
          </xdr:nvGrpSpPr>
          <xdr:grpSpPr>
            <a:xfrm>
              <a:off x="4746625" y="24566563"/>
              <a:ext cx="1066800" cy="219075"/>
              <a:chOff x="3057525" y="5286375"/>
              <a:chExt cx="1066800" cy="219075"/>
            </a:xfrm>
          </xdr:grpSpPr>
          <xdr:sp macro="" textlink="">
            <xdr:nvSpPr>
              <xdr:cNvPr id="10281" name="Check Box 41" hidden="1">
                <a:extLst>
                  <a:ext uri="{63B3BB69-23CF-44E3-9099-C40C66FF867C}">
                    <a14:compatExt spid="_x0000_s10281"/>
                  </a:ext>
                  <a:ext uri="{FF2B5EF4-FFF2-40B4-BE49-F238E27FC236}">
                    <a16:creationId xmlns:a16="http://schemas.microsoft.com/office/drawing/2014/main" id="{00000000-0008-0000-0400-00002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a16="http://schemas.microsoft.com/office/drawing/2014/main" id="{00000000-0008-0000-0400-00002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21</xdr:row>
          <xdr:rowOff>28575</xdr:rowOff>
        </xdr:to>
        <xdr:grpSp>
          <xdr:nvGrpSpPr>
            <xdr:cNvPr id="64" name="Group 63">
              <a:extLst>
                <a:ext uri="{FF2B5EF4-FFF2-40B4-BE49-F238E27FC236}">
                  <a16:creationId xmlns:a16="http://schemas.microsoft.com/office/drawing/2014/main" id="{00000000-0008-0000-0400-000040000000}"/>
                </a:ext>
              </a:extLst>
            </xdr:cNvPr>
            <xdr:cNvGrpSpPr/>
          </xdr:nvGrpSpPr>
          <xdr:grpSpPr>
            <a:xfrm>
              <a:off x="4746625" y="21343938"/>
              <a:ext cx="1066800" cy="3251200"/>
              <a:chOff x="3057525" y="5286375"/>
              <a:chExt cx="1066800" cy="219075"/>
            </a:xfrm>
          </xdr:grpSpPr>
          <xdr:sp macro="" textlink="">
            <xdr:nvSpPr>
              <xdr:cNvPr id="10283" name="Check Box 43" hidden="1">
                <a:extLst>
                  <a:ext uri="{63B3BB69-23CF-44E3-9099-C40C66FF867C}">
                    <a14:compatExt spid="_x0000_s10283"/>
                  </a:ext>
                  <a:ext uri="{FF2B5EF4-FFF2-40B4-BE49-F238E27FC236}">
                    <a16:creationId xmlns:a16="http://schemas.microsoft.com/office/drawing/2014/main" id="{00000000-0008-0000-0400-00002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a16="http://schemas.microsoft.com/office/drawing/2014/main" id="{00000000-0008-0000-0400-00002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4746625" y="19764375"/>
              <a:ext cx="1066800" cy="1608138"/>
              <a:chOff x="3057525" y="5286375"/>
              <a:chExt cx="1066800" cy="219075"/>
            </a:xfrm>
          </xdr:grpSpPr>
          <xdr:sp macro="" textlink="">
            <xdr:nvSpPr>
              <xdr:cNvPr id="10285" name="Check Box 45" hidden="1">
                <a:extLst>
                  <a:ext uri="{63B3BB69-23CF-44E3-9099-C40C66FF867C}">
                    <a14:compatExt spid="_x0000_s10285"/>
                  </a:ext>
                  <a:ext uri="{FF2B5EF4-FFF2-40B4-BE49-F238E27FC236}">
                    <a16:creationId xmlns:a16="http://schemas.microsoft.com/office/drawing/2014/main" id="{00000000-0008-0000-0400-00002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a16="http://schemas.microsoft.com/office/drawing/2014/main" id="{00000000-0008-0000-0400-00002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4746625" y="17994313"/>
              <a:ext cx="1066800" cy="1798637"/>
              <a:chOff x="3057525" y="5286375"/>
              <a:chExt cx="1066800" cy="219075"/>
            </a:xfrm>
          </xdr:grpSpPr>
          <xdr:sp macro="" textlink="">
            <xdr:nvSpPr>
              <xdr:cNvPr id="10287" name="Check Box 47" hidden="1">
                <a:extLst>
                  <a:ext uri="{63B3BB69-23CF-44E3-9099-C40C66FF867C}">
                    <a14:compatExt spid="_x0000_s10287"/>
                  </a:ext>
                  <a:ext uri="{FF2B5EF4-FFF2-40B4-BE49-F238E27FC236}">
                    <a16:creationId xmlns:a16="http://schemas.microsoft.com/office/drawing/2014/main" id="{00000000-0008-0000-0400-00002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8" name="Check Box 48" hidden="1">
                <a:extLst>
                  <a:ext uri="{63B3BB69-23CF-44E3-9099-C40C66FF867C}">
                    <a14:compatExt spid="_x0000_s10288"/>
                  </a:ext>
                  <a:ext uri="{FF2B5EF4-FFF2-40B4-BE49-F238E27FC236}">
                    <a16:creationId xmlns:a16="http://schemas.microsoft.com/office/drawing/2014/main" id="{00000000-0008-0000-0400-00003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4</xdr:col>
          <xdr:colOff>1066800</xdr:colOff>
          <xdr:row>18</xdr:row>
          <xdr:rowOff>28575</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4746625" y="17597438"/>
              <a:ext cx="1066800" cy="425450"/>
              <a:chOff x="3057525" y="5286375"/>
              <a:chExt cx="1066800" cy="219075"/>
            </a:xfrm>
          </xdr:grpSpPr>
          <xdr:sp macro="" textlink="">
            <xdr:nvSpPr>
              <xdr:cNvPr id="10289" name="Check Box 49" hidden="1">
                <a:extLst>
                  <a:ext uri="{63B3BB69-23CF-44E3-9099-C40C66FF867C}">
                    <a14:compatExt spid="_x0000_s10289"/>
                  </a:ext>
                  <a:ext uri="{FF2B5EF4-FFF2-40B4-BE49-F238E27FC236}">
                    <a16:creationId xmlns:a16="http://schemas.microsoft.com/office/drawing/2014/main" id="{00000000-0008-0000-0400-00003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a16="http://schemas.microsoft.com/office/drawing/2014/main" id="{00000000-0008-0000-0400-00003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4746625" y="15351125"/>
              <a:ext cx="1066800" cy="2274888"/>
              <a:chOff x="3057525" y="5286375"/>
              <a:chExt cx="1066800" cy="219075"/>
            </a:xfrm>
          </xdr:grpSpPr>
          <xdr:sp macro="" textlink="">
            <xdr:nvSpPr>
              <xdr:cNvPr id="10291" name="Check Box 51" hidden="1">
                <a:extLst>
                  <a:ext uri="{63B3BB69-23CF-44E3-9099-C40C66FF867C}">
                    <a14:compatExt spid="_x0000_s10291"/>
                  </a:ext>
                  <a:ext uri="{FF2B5EF4-FFF2-40B4-BE49-F238E27FC236}">
                    <a16:creationId xmlns:a16="http://schemas.microsoft.com/office/drawing/2014/main" id="{00000000-0008-0000-0400-00003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2" name="Check Box 52" hidden="1">
                <a:extLst>
                  <a:ext uri="{63B3BB69-23CF-44E3-9099-C40C66FF867C}">
                    <a14:compatExt spid="_x0000_s10292"/>
                  </a:ext>
                  <a:ext uri="{FF2B5EF4-FFF2-40B4-BE49-F238E27FC236}">
                    <a16:creationId xmlns:a16="http://schemas.microsoft.com/office/drawing/2014/main" id="{00000000-0008-0000-0400-00003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15</xdr:row>
          <xdr:rowOff>0</xdr:rowOff>
        </xdr:from>
        <xdr:to>
          <xdr:col>4</xdr:col>
          <xdr:colOff>1066800</xdr:colOff>
          <xdr:row>16</xdr:row>
          <xdr:rowOff>28575</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4746625" y="15097125"/>
              <a:ext cx="1066800" cy="282575"/>
              <a:chOff x="3057525" y="5286375"/>
              <a:chExt cx="1066800" cy="219075"/>
            </a:xfrm>
          </xdr:grpSpPr>
          <xdr:sp macro="" textlink="">
            <xdr:nvSpPr>
              <xdr:cNvPr id="10293" name="Check Box 53" hidden="1">
                <a:extLst>
                  <a:ext uri="{63B3BB69-23CF-44E3-9099-C40C66FF867C}">
                    <a14:compatExt spid="_x0000_s10293"/>
                  </a:ext>
                  <a:ext uri="{FF2B5EF4-FFF2-40B4-BE49-F238E27FC236}">
                    <a16:creationId xmlns:a16="http://schemas.microsoft.com/office/drawing/2014/main" id="{00000000-0008-0000-0400-00003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4" name="Check Box 54" hidden="1">
                <a:extLst>
                  <a:ext uri="{63B3BB69-23CF-44E3-9099-C40C66FF867C}">
                    <a14:compatExt spid="_x0000_s10294"/>
                  </a:ext>
                  <a:ext uri="{FF2B5EF4-FFF2-40B4-BE49-F238E27FC236}">
                    <a16:creationId xmlns:a16="http://schemas.microsoft.com/office/drawing/2014/main" id="{00000000-0008-0000-0400-00003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14</xdr:row>
          <xdr:rowOff>0</xdr:rowOff>
        </xdr:from>
        <xdr:to>
          <xdr:col>4</xdr:col>
          <xdr:colOff>1066800</xdr:colOff>
          <xdr:row>14</xdr:row>
          <xdr:rowOff>219075</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4746625" y="12287250"/>
              <a:ext cx="1066800" cy="219075"/>
              <a:chOff x="3057525" y="5286375"/>
              <a:chExt cx="1066800" cy="219075"/>
            </a:xfrm>
          </xdr:grpSpPr>
          <xdr:sp macro="" textlink="">
            <xdr:nvSpPr>
              <xdr:cNvPr id="10295" name="Check Box 55" hidden="1">
                <a:extLst>
                  <a:ext uri="{63B3BB69-23CF-44E3-9099-C40C66FF867C}">
                    <a14:compatExt spid="_x0000_s10295"/>
                  </a:ext>
                  <a:ext uri="{FF2B5EF4-FFF2-40B4-BE49-F238E27FC236}">
                    <a16:creationId xmlns:a16="http://schemas.microsoft.com/office/drawing/2014/main" id="{00000000-0008-0000-0400-00003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6" name="Check Box 56" hidden="1">
                <a:extLst>
                  <a:ext uri="{63B3BB69-23CF-44E3-9099-C40C66FF867C}">
                    <a14:compatExt spid="_x0000_s10296"/>
                  </a:ext>
                  <a:ext uri="{FF2B5EF4-FFF2-40B4-BE49-F238E27FC236}">
                    <a16:creationId xmlns:a16="http://schemas.microsoft.com/office/drawing/2014/main" id="{00000000-0008-0000-0400-00003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12</xdr:row>
          <xdr:rowOff>0</xdr:rowOff>
        </xdr:from>
        <xdr:to>
          <xdr:col>4</xdr:col>
          <xdr:colOff>1066800</xdr:colOff>
          <xdr:row>13</xdr:row>
          <xdr:rowOff>28575</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4746625" y="11414125"/>
              <a:ext cx="1066800" cy="473075"/>
              <a:chOff x="3057525" y="5286375"/>
              <a:chExt cx="1066800" cy="219075"/>
            </a:xfrm>
          </xdr:grpSpPr>
          <xdr:sp macro="" textlink="">
            <xdr:nvSpPr>
              <xdr:cNvPr id="10297" name="Check Box 57" hidden="1">
                <a:extLst>
                  <a:ext uri="{63B3BB69-23CF-44E3-9099-C40C66FF867C}">
                    <a14:compatExt spid="_x0000_s10297"/>
                  </a:ext>
                  <a:ext uri="{FF2B5EF4-FFF2-40B4-BE49-F238E27FC236}">
                    <a16:creationId xmlns:a16="http://schemas.microsoft.com/office/drawing/2014/main" id="{00000000-0008-0000-0400-00003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8" name="Check Box 58" hidden="1">
                <a:extLst>
                  <a:ext uri="{63B3BB69-23CF-44E3-9099-C40C66FF867C}">
                    <a14:compatExt spid="_x0000_s10298"/>
                  </a:ext>
                  <a:ext uri="{FF2B5EF4-FFF2-40B4-BE49-F238E27FC236}">
                    <a16:creationId xmlns:a16="http://schemas.microsoft.com/office/drawing/2014/main" id="{00000000-0008-0000-0400-00003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13</xdr:row>
          <xdr:rowOff>0</xdr:rowOff>
        </xdr:from>
        <xdr:to>
          <xdr:col>4</xdr:col>
          <xdr:colOff>1066800</xdr:colOff>
          <xdr:row>14</xdr:row>
          <xdr:rowOff>28575</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4746625" y="11858625"/>
              <a:ext cx="1066800" cy="457200"/>
              <a:chOff x="3057525" y="5286375"/>
              <a:chExt cx="1066800" cy="219075"/>
            </a:xfrm>
          </xdr:grpSpPr>
          <xdr:sp macro="" textlink="">
            <xdr:nvSpPr>
              <xdr:cNvPr id="10299" name="Check Box 59" hidden="1">
                <a:extLst>
                  <a:ext uri="{63B3BB69-23CF-44E3-9099-C40C66FF867C}">
                    <a14:compatExt spid="_x0000_s10299"/>
                  </a:ext>
                  <a:ext uri="{FF2B5EF4-FFF2-40B4-BE49-F238E27FC236}">
                    <a16:creationId xmlns:a16="http://schemas.microsoft.com/office/drawing/2014/main" id="{00000000-0008-0000-0400-00003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0" name="Check Box 60" hidden="1">
                <a:extLst>
                  <a:ext uri="{63B3BB69-23CF-44E3-9099-C40C66FF867C}">
                    <a14:compatExt spid="_x0000_s10300"/>
                  </a:ext>
                  <a:ext uri="{FF2B5EF4-FFF2-40B4-BE49-F238E27FC236}">
                    <a16:creationId xmlns:a16="http://schemas.microsoft.com/office/drawing/2014/main" id="{00000000-0008-0000-0400-00003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10</xdr:row>
          <xdr:rowOff>0</xdr:rowOff>
        </xdr:from>
        <xdr:to>
          <xdr:col>3</xdr:col>
          <xdr:colOff>1066800</xdr:colOff>
          <xdr:row>11</xdr:row>
          <xdr:rowOff>28575</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3421063" y="3643313"/>
              <a:ext cx="1066800" cy="2600325"/>
              <a:chOff x="3057525" y="5286375"/>
              <a:chExt cx="1066800" cy="219075"/>
            </a:xfrm>
          </xdr:grpSpPr>
          <xdr:sp macro="" textlink="">
            <xdr:nvSpPr>
              <xdr:cNvPr id="10301" name="Check Box 61" hidden="1">
                <a:extLst>
                  <a:ext uri="{63B3BB69-23CF-44E3-9099-C40C66FF867C}">
                    <a14:compatExt spid="_x0000_s10301"/>
                  </a:ext>
                  <a:ext uri="{FF2B5EF4-FFF2-40B4-BE49-F238E27FC236}">
                    <a16:creationId xmlns:a16="http://schemas.microsoft.com/office/drawing/2014/main" id="{00000000-0008-0000-0400-00003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400-00003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421063" y="39512875"/>
          <a:ext cx="132825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36</xdr:row>
          <xdr:rowOff>0</xdr:rowOff>
        </xdr:from>
        <xdr:to>
          <xdr:col>4</xdr:col>
          <xdr:colOff>1066800</xdr:colOff>
          <xdr:row>37</xdr:row>
          <xdr:rowOff>0</xdr:rowOff>
        </xdr:to>
        <xdr:grpSp>
          <xdr:nvGrpSpPr>
            <xdr:cNvPr id="98" name="Group 97">
              <a:extLst>
                <a:ext uri="{FF2B5EF4-FFF2-40B4-BE49-F238E27FC236}">
                  <a16:creationId xmlns:a16="http://schemas.microsoft.com/office/drawing/2014/main" id="{00000000-0008-0000-0400-000062000000}"/>
                </a:ext>
              </a:extLst>
            </xdr:cNvPr>
            <xdr:cNvGrpSpPr/>
          </xdr:nvGrpSpPr>
          <xdr:grpSpPr>
            <a:xfrm>
              <a:off x="4746625" y="33329563"/>
              <a:ext cx="1066800" cy="508000"/>
              <a:chOff x="3057525" y="5286375"/>
              <a:chExt cx="1066800" cy="219075"/>
            </a:xfrm>
          </xdr:grpSpPr>
          <xdr:sp macro="" textlink="">
            <xdr:nvSpPr>
              <xdr:cNvPr id="10303" name="Check Box 63" hidden="1">
                <a:extLst>
                  <a:ext uri="{63B3BB69-23CF-44E3-9099-C40C66FF867C}">
                    <a14:compatExt spid="_x0000_s10303"/>
                  </a:ext>
                  <a:ext uri="{FF2B5EF4-FFF2-40B4-BE49-F238E27FC236}">
                    <a16:creationId xmlns:a16="http://schemas.microsoft.com/office/drawing/2014/main" id="{00000000-0008-0000-0400-00003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spid="_x0000_s10304"/>
                  </a:ext>
                  <a:ext uri="{FF2B5EF4-FFF2-40B4-BE49-F238E27FC236}">
                    <a16:creationId xmlns:a16="http://schemas.microsoft.com/office/drawing/2014/main" id="{00000000-0008-0000-0400-00004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50</xdr:row>
          <xdr:rowOff>161925</xdr:rowOff>
        </xdr:from>
        <xdr:to>
          <xdr:col>4</xdr:col>
          <xdr:colOff>2295525</xdr:colOff>
          <xdr:row>50</xdr:row>
          <xdr:rowOff>495300</xdr:rowOff>
        </xdr:to>
        <xdr:grpSp>
          <xdr:nvGrpSpPr>
            <xdr:cNvPr id="101" name="Group 135">
              <a:extLst>
                <a:ext uri="{FF2B5EF4-FFF2-40B4-BE49-F238E27FC236}">
                  <a16:creationId xmlns:a16="http://schemas.microsoft.com/office/drawing/2014/main" id="{00000000-0008-0000-0400-000065000000}"/>
                </a:ext>
              </a:extLst>
            </xdr:cNvPr>
            <xdr:cNvGrpSpPr>
              <a:grpSpLocks/>
            </xdr:cNvGrpSpPr>
          </xdr:nvGrpSpPr>
          <xdr:grpSpPr bwMode="auto">
            <a:xfrm>
              <a:off x="4784725" y="39674800"/>
              <a:ext cx="2066925" cy="333375"/>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4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4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a16="http://schemas.microsoft.com/office/drawing/2014/main" id="{00000000-0008-0000-04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64</xdr:row>
          <xdr:rowOff>0</xdr:rowOff>
        </xdr:from>
        <xdr:to>
          <xdr:col>4</xdr:col>
          <xdr:colOff>1855304</xdr:colOff>
          <xdr:row>65</xdr:row>
          <xdr:rowOff>0</xdr:rowOff>
        </xdr:to>
        <xdr:grpSp>
          <xdr:nvGrpSpPr>
            <xdr:cNvPr id="105" name="Group 104">
              <a:extLst>
                <a:ext uri="{FF2B5EF4-FFF2-40B4-BE49-F238E27FC236}">
                  <a16:creationId xmlns:a16="http://schemas.microsoft.com/office/drawing/2014/main" id="{00000000-0008-0000-0400-000069000000}"/>
                </a:ext>
              </a:extLst>
            </xdr:cNvPr>
            <xdr:cNvGrpSpPr/>
          </xdr:nvGrpSpPr>
          <xdr:grpSpPr>
            <a:xfrm>
              <a:off x="4746625" y="45561250"/>
              <a:ext cx="1855304" cy="762000"/>
              <a:chOff x="3048000" y="14817587"/>
              <a:chExt cx="1855304" cy="219075"/>
            </a:xfrm>
          </xdr:grpSpPr>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400-000044280000}"/>
                  </a:ext>
                </a:extLst>
              </xdr:cNvPr>
              <xdr:cNvSpPr/>
            </xdr:nvSpPr>
            <xdr:spPr bwMode="auto">
              <a:xfrm>
                <a:off x="304800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a16="http://schemas.microsoft.com/office/drawing/2014/main" id="{00000000-0008-0000-0400-000045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400-000046280000}"/>
                  </a:ext>
                </a:extLst>
              </xdr:cNvPr>
              <xdr:cNvSpPr/>
            </xdr:nvSpPr>
            <xdr:spPr bwMode="auto">
              <a:xfrm>
                <a:off x="4105693" y="14817587"/>
                <a:ext cx="797611"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40</xdr:row>
          <xdr:rowOff>0</xdr:rowOff>
        </xdr:from>
        <xdr:to>
          <xdr:col>5</xdr:col>
          <xdr:colOff>474179</xdr:colOff>
          <xdr:row>41</xdr:row>
          <xdr:rowOff>0</xdr:rowOff>
        </xdr:to>
        <xdr:grpSp>
          <xdr:nvGrpSpPr>
            <xdr:cNvPr id="2" name="Group 1">
              <a:extLst>
                <a:ext uri="{FF2B5EF4-FFF2-40B4-BE49-F238E27FC236}">
                  <a16:creationId xmlns:a16="http://schemas.microsoft.com/office/drawing/2014/main" id="{00000000-0008-0000-0500-000002000000}"/>
                </a:ext>
              </a:extLst>
            </xdr:cNvPr>
            <xdr:cNvGrpSpPr/>
          </xdr:nvGrpSpPr>
          <xdr:grpSpPr>
            <a:xfrm>
              <a:off x="5346543" y="26615123"/>
              <a:ext cx="2206710" cy="572284"/>
              <a:chOff x="3048001" y="14817587"/>
              <a:chExt cx="1855303" cy="219075"/>
            </a:xfrm>
          </xdr:grpSpPr>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500-0000012C0000}"/>
                  </a:ext>
                </a:extLst>
              </xdr:cNvPr>
              <xdr:cNvSpPr/>
            </xdr:nvSpPr>
            <xdr:spPr bwMode="auto">
              <a:xfrm>
                <a:off x="3048001" y="14817587"/>
                <a:ext cx="514351"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500-000002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500-0000032C0000}"/>
                  </a:ext>
                </a:extLst>
              </xdr:cNvPr>
              <xdr:cNvSpPr/>
            </xdr:nvSpPr>
            <xdr:spPr bwMode="auto">
              <a:xfrm>
                <a:off x="4105695" y="14817587"/>
                <a:ext cx="797609"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a16="http://schemas.microsoft.com/office/drawing/2014/main" id="{00000000-0008-0000-05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3168649</xdr:colOff>
          <xdr:row>38</xdr:row>
          <xdr:rowOff>0</xdr:rowOff>
        </xdr:from>
        <xdr:to>
          <xdr:col>3</xdr:col>
          <xdr:colOff>1219200</xdr:colOff>
          <xdr:row>38</xdr:row>
          <xdr:rowOff>333375</xdr:rowOff>
        </xdr:to>
        <xdr:grpSp>
          <xdr:nvGrpSpPr>
            <xdr:cNvPr id="6" name="Group 135">
              <a:extLst>
                <a:ext uri="{FF2B5EF4-FFF2-40B4-BE49-F238E27FC236}">
                  <a16:creationId xmlns:a16="http://schemas.microsoft.com/office/drawing/2014/main" id="{00000000-0008-0000-0900-000006000000}"/>
                </a:ext>
              </a:extLst>
            </xdr:cNvPr>
            <xdr:cNvGrpSpPr>
              <a:grpSpLocks/>
            </xdr:cNvGrpSpPr>
          </xdr:nvGrpSpPr>
          <xdr:grpSpPr bwMode="auto">
            <a:xfrm>
              <a:off x="2325687" y="32686625"/>
              <a:ext cx="1219201" cy="333375"/>
              <a:chOff x="30480" y="148175"/>
              <a:chExt cx="10668" cy="2191"/>
            </a:xfrm>
          </xdr:grpSpPr>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09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09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wb512518\Desktop\Copy%20of%20Copy%20of%20Copy%20of%20PPR-Template_Amended-October-2017_ag%20suggestions_cd_md.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I:\AF%20Junta%20-%20Revisi&#243;n%20de%20proyectos\Per&#250;%20-%20AYNINAKUY\INFORMES%20ANUALES\CONDESAN\ANNEX%20-%20FINANCIAL%20DATA%20-%2020191023%20AYNINACUY%20PPR-Template_Amended-March-201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row r="2">
          <cell r="G2" t="str">
            <v>January</v>
          </cell>
        </row>
      </sheetData>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Execution"/>
      <sheetName val="Period Cost"/>
      <sheetName val="2018"/>
      <sheetName val="2019"/>
      <sheetName val="Risk Assesment"/>
      <sheetName val="ESP Compliance"/>
      <sheetName val="GP Compliance"/>
      <sheetName val="ESP and GP Guidance notes"/>
      <sheetName val="Rating"/>
      <sheetName val="Project Indicators"/>
      <sheetName val="Lessons Learned"/>
      <sheetName val="Results Tracker"/>
      <sheetName val="Units for Indicators"/>
    </sheetNames>
    <sheetDataSet>
      <sheetData sheetId="0"/>
      <sheetData sheetId="1"/>
      <sheetData sheetId="2"/>
      <sheetData sheetId="3">
        <row r="18">
          <cell r="B18" t="str">
            <v>Product  1.2.2.:  Vulnerable  physical,  natural,  and social  assets  strengthened  in  response  to  climate change impacts, including variability.</v>
          </cell>
        </row>
        <row r="20">
          <cell r="B20" t="str">
            <v>Products   1.2.4:   Construction   of   reservoirs   for
storage of rainfall, runs or natural sources (springs).</v>
          </cell>
        </row>
        <row r="60">
          <cell r="D60">
            <v>65949.78</v>
          </cell>
        </row>
        <row r="64">
          <cell r="D64">
            <v>457.53000000000003</v>
          </cell>
        </row>
        <row r="68">
          <cell r="D68">
            <v>230.07</v>
          </cell>
        </row>
        <row r="74">
          <cell r="D74">
            <v>4536.51</v>
          </cell>
        </row>
      </sheetData>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mailto:rmorales@minam.gob.pe" TargetMode="External"/><Relationship Id="rId7" Type="http://schemas.openxmlformats.org/officeDocument/2006/relationships/printerSettings" Target="../printerSettings/printerSettings1.bin"/><Relationship Id="rId2" Type="http://schemas.openxmlformats.org/officeDocument/2006/relationships/hyperlink" Target="mailto:mariangelicasv@hotmail.com" TargetMode="External"/><Relationship Id="rId1" Type="http://schemas.openxmlformats.org/officeDocument/2006/relationships/hyperlink" Target="https://www.copasa.gob.pe/proyectos/proyecto-ayninakuy/" TargetMode="External"/><Relationship Id="rId6" Type="http://schemas.openxmlformats.org/officeDocument/2006/relationships/hyperlink" Target="mailto:maria.arguello@condesan.org" TargetMode="External"/><Relationship Id="rId5" Type="http://schemas.openxmlformats.org/officeDocument/2006/relationships/hyperlink" Target="mailto:ecuetom@copasa.gob.pe" TargetMode="External"/><Relationship Id="rId4" Type="http://schemas.openxmlformats.org/officeDocument/2006/relationships/hyperlink" Target="mailto:mctorres@caf.com%20/"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hyperlink" Target="mailto:mariangelicasv@hotmail.com" TargetMode="External"/><Relationship Id="rId1" Type="http://schemas.openxmlformats.org/officeDocument/2006/relationships/hyperlink" Target="mailto:mctorres@caf.com" TargetMode="Externa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7.bin"/><Relationship Id="rId5" Type="http://schemas.openxmlformats.org/officeDocument/2006/relationships/ctrlProp" Target="../ctrlProps/ctrlProp75.xml"/><Relationship Id="rId4" Type="http://schemas.openxmlformats.org/officeDocument/2006/relationships/ctrlProp" Target="../ctrlProps/ctrlProp74.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8.bin"/><Relationship Id="rId1" Type="http://schemas.openxmlformats.org/officeDocument/2006/relationships/hyperlink" Target="https://www.adaptation-fund.org/wp-content/uploads/2019/10/Results-Tracker-Guidance-Document-Updated_July-2019.docx" TargetMode="External"/><Relationship Id="rId5" Type="http://schemas.openxmlformats.org/officeDocument/2006/relationships/comments" Target="../comments1.xml"/><Relationship Id="rId4" Type="http://schemas.openxmlformats.org/officeDocument/2006/relationships/vmlDrawing" Target="../drawings/vmlDrawing4.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tint="-0.249977111117893"/>
  </sheetPr>
  <dimension ref="A1:P189"/>
  <sheetViews>
    <sheetView tabSelected="1" zoomScale="90" zoomScaleNormal="90" workbookViewId="0">
      <selection activeCell="T13" sqref="T13"/>
    </sheetView>
  </sheetViews>
  <sheetFormatPr defaultColWidth="102.26953125" defaultRowHeight="14" x14ac:dyDescent="0.3"/>
  <cols>
    <col min="1" max="1" width="2.453125" style="1" customWidth="1"/>
    <col min="2" max="2" width="9.81640625" style="135" customWidth="1"/>
    <col min="3" max="3" width="24.1796875" style="135" customWidth="1"/>
    <col min="4" max="4" width="87.26953125" style="1" customWidth="1"/>
    <col min="5" max="5" width="10.1796875" style="1" customWidth="1"/>
    <col min="6" max="6" width="9.26953125" style="1" customWidth="1"/>
    <col min="7" max="7" width="12.26953125" style="2" customWidth="1"/>
    <col min="8" max="8" width="15.453125" style="2" hidden="1" customWidth="1"/>
    <col min="9" max="13" width="0" style="2" hidden="1" customWidth="1"/>
    <col min="14" max="15" width="9.26953125" style="2" hidden="1" customWidth="1"/>
    <col min="16" max="16" width="0" style="2" hidden="1" customWidth="1"/>
    <col min="17" max="251" width="9.26953125" style="1" customWidth="1"/>
    <col min="252" max="252" width="2.7265625" style="1" customWidth="1"/>
    <col min="253" max="254" width="9.26953125" style="1" customWidth="1"/>
    <col min="255" max="255" width="17.26953125" style="1" customWidth="1"/>
    <col min="256" max="16384" width="102.26953125" style="1"/>
  </cols>
  <sheetData>
    <row r="1" spans="2:16" ht="14.5" thickBot="1" x14ac:dyDescent="0.35"/>
    <row r="2" spans="2:16" ht="14.5" thickBot="1" x14ac:dyDescent="0.35">
      <c r="B2" s="136"/>
      <c r="C2" s="137"/>
      <c r="D2" s="77"/>
      <c r="E2" s="78"/>
    </row>
    <row r="3" spans="2:16" ht="18" thickBot="1" x14ac:dyDescent="0.4">
      <c r="B3" s="138"/>
      <c r="C3" s="139"/>
      <c r="D3" s="89" t="s">
        <v>776</v>
      </c>
      <c r="E3" s="80"/>
    </row>
    <row r="4" spans="2:16" ht="14.5" thickBot="1" x14ac:dyDescent="0.35">
      <c r="B4" s="138"/>
      <c r="C4" s="139"/>
      <c r="D4" s="79" t="s">
        <v>787</v>
      </c>
      <c r="E4" s="80"/>
    </row>
    <row r="5" spans="2:16" ht="14.5" thickBot="1" x14ac:dyDescent="0.35">
      <c r="B5" s="138"/>
      <c r="C5" s="142" t="s">
        <v>268</v>
      </c>
      <c r="D5" s="154" t="s">
        <v>844</v>
      </c>
      <c r="E5" s="80"/>
    </row>
    <row r="6" spans="2:16" s="3" customFormat="1" ht="14.5" thickBot="1" x14ac:dyDescent="0.35">
      <c r="B6" s="140"/>
      <c r="C6" s="87"/>
      <c r="D6" s="49"/>
      <c r="E6" s="47"/>
      <c r="G6" s="2"/>
      <c r="H6" s="2"/>
      <c r="I6" s="2"/>
      <c r="J6" s="2"/>
      <c r="K6" s="2"/>
      <c r="L6" s="2"/>
      <c r="M6" s="2"/>
      <c r="N6" s="2"/>
      <c r="O6" s="2"/>
      <c r="P6" s="2"/>
    </row>
    <row r="7" spans="2:16" s="3" customFormat="1" ht="30.75" customHeight="1" thickBot="1" x14ac:dyDescent="0.35">
      <c r="B7" s="140"/>
      <c r="C7" s="81" t="s">
        <v>210</v>
      </c>
      <c r="D7" s="14" t="s">
        <v>845</v>
      </c>
      <c r="E7" s="47"/>
      <c r="G7" s="2"/>
      <c r="H7" s="2"/>
      <c r="I7" s="2"/>
      <c r="J7" s="2"/>
      <c r="K7" s="2"/>
      <c r="L7" s="2"/>
      <c r="M7" s="2"/>
      <c r="N7" s="2"/>
      <c r="O7" s="2"/>
      <c r="P7" s="2"/>
    </row>
    <row r="8" spans="2:16" s="3" customFormat="1" hidden="1" x14ac:dyDescent="0.3">
      <c r="B8" s="138"/>
      <c r="C8" s="139"/>
      <c r="D8" s="79"/>
      <c r="E8" s="47"/>
      <c r="G8" s="2"/>
      <c r="H8" s="2"/>
      <c r="I8" s="2"/>
      <c r="J8" s="2"/>
      <c r="K8" s="2"/>
      <c r="L8" s="2"/>
      <c r="M8" s="2"/>
      <c r="N8" s="2"/>
      <c r="O8" s="2"/>
      <c r="P8" s="2"/>
    </row>
    <row r="9" spans="2:16" s="3" customFormat="1" hidden="1" x14ac:dyDescent="0.3">
      <c r="B9" s="138"/>
      <c r="C9" s="139"/>
      <c r="D9" s="79"/>
      <c r="E9" s="47"/>
      <c r="G9" s="2"/>
      <c r="H9" s="2"/>
      <c r="I9" s="2"/>
      <c r="J9" s="2"/>
      <c r="K9" s="2"/>
      <c r="L9" s="2"/>
      <c r="M9" s="2"/>
      <c r="N9" s="2"/>
      <c r="O9" s="2"/>
      <c r="P9" s="2"/>
    </row>
    <row r="10" spans="2:16" s="3" customFormat="1" hidden="1" x14ac:dyDescent="0.3">
      <c r="B10" s="138"/>
      <c r="C10" s="139"/>
      <c r="D10" s="79"/>
      <c r="E10" s="47"/>
      <c r="G10" s="2"/>
      <c r="H10" s="2"/>
      <c r="I10" s="2"/>
      <c r="J10" s="2"/>
      <c r="K10" s="2"/>
      <c r="L10" s="2"/>
      <c r="M10" s="2"/>
      <c r="N10" s="2"/>
      <c r="O10" s="2"/>
      <c r="P10" s="2"/>
    </row>
    <row r="11" spans="2:16" s="3" customFormat="1" hidden="1" x14ac:dyDescent="0.3">
      <c r="B11" s="138"/>
      <c r="C11" s="139"/>
      <c r="D11" s="79"/>
      <c r="E11" s="47"/>
      <c r="G11" s="2"/>
      <c r="H11" s="2"/>
      <c r="I11" s="2"/>
      <c r="J11" s="2"/>
      <c r="K11" s="2"/>
      <c r="L11" s="2"/>
      <c r="M11" s="2"/>
      <c r="N11" s="2"/>
      <c r="O11" s="2"/>
      <c r="P11" s="2"/>
    </row>
    <row r="12" spans="2:16" s="3" customFormat="1" ht="14.5" thickBot="1" x14ac:dyDescent="0.35">
      <c r="B12" s="140"/>
      <c r="C12" s="87"/>
      <c r="D12" s="49"/>
      <c r="E12" s="47"/>
      <c r="G12" s="2"/>
      <c r="H12" s="2"/>
      <c r="I12" s="2"/>
      <c r="J12" s="2"/>
      <c r="K12" s="2"/>
      <c r="L12" s="2"/>
      <c r="M12" s="2"/>
      <c r="N12" s="2"/>
      <c r="O12" s="2"/>
      <c r="P12" s="2"/>
    </row>
    <row r="13" spans="2:16" s="3" customFormat="1" ht="215.25" customHeight="1" thickBot="1" x14ac:dyDescent="0.35">
      <c r="B13" s="140"/>
      <c r="C13" s="82" t="s">
        <v>0</v>
      </c>
      <c r="D13" s="14" t="s">
        <v>846</v>
      </c>
      <c r="E13" s="47"/>
      <c r="G13" s="2"/>
      <c r="H13" s="2"/>
      <c r="I13" s="2"/>
      <c r="J13" s="2"/>
      <c r="K13" s="2"/>
      <c r="L13" s="2"/>
      <c r="M13" s="2"/>
      <c r="N13" s="2"/>
      <c r="O13" s="2"/>
      <c r="P13" s="2"/>
    </row>
    <row r="14" spans="2:16" s="3" customFormat="1" ht="14.5" thickBot="1" x14ac:dyDescent="0.35">
      <c r="B14" s="140"/>
      <c r="C14" s="87"/>
      <c r="D14" s="49"/>
      <c r="E14" s="47"/>
      <c r="G14" s="2"/>
      <c r="H14" s="2" t="s">
        <v>1</v>
      </c>
      <c r="I14" s="2" t="s">
        <v>2</v>
      </c>
      <c r="J14" s="2"/>
      <c r="K14" s="2" t="s">
        <v>3</v>
      </c>
      <c r="L14" s="2" t="s">
        <v>4</v>
      </c>
      <c r="M14" s="2" t="s">
        <v>5</v>
      </c>
      <c r="N14" s="2" t="s">
        <v>6</v>
      </c>
      <c r="O14" s="2" t="s">
        <v>7</v>
      </c>
      <c r="P14" s="2" t="s">
        <v>8</v>
      </c>
    </row>
    <row r="15" spans="2:16" s="3" customFormat="1" x14ac:dyDescent="0.3">
      <c r="B15" s="140"/>
      <c r="C15" s="83" t="s">
        <v>201</v>
      </c>
      <c r="D15" s="15" t="s">
        <v>847</v>
      </c>
      <c r="E15" s="47"/>
      <c r="G15" s="2"/>
      <c r="H15" s="4" t="s">
        <v>9</v>
      </c>
      <c r="I15" s="2" t="s">
        <v>10</v>
      </c>
      <c r="J15" s="2" t="s">
        <v>11</v>
      </c>
      <c r="K15" s="2" t="s">
        <v>12</v>
      </c>
      <c r="L15" s="2">
        <v>1</v>
      </c>
      <c r="M15" s="2">
        <v>1</v>
      </c>
      <c r="N15" s="2" t="s">
        <v>13</v>
      </c>
      <c r="O15" s="2" t="s">
        <v>14</v>
      </c>
      <c r="P15" s="2" t="s">
        <v>15</v>
      </c>
    </row>
    <row r="16" spans="2:16" s="3" customFormat="1" ht="29.25" customHeight="1" x14ac:dyDescent="0.3">
      <c r="B16" s="571" t="s">
        <v>258</v>
      </c>
      <c r="C16" s="572"/>
      <c r="D16" s="446" t="s">
        <v>848</v>
      </c>
      <c r="E16" s="47"/>
      <c r="G16" s="2"/>
      <c r="H16" s="4" t="s">
        <v>16</v>
      </c>
      <c r="I16" s="2" t="s">
        <v>17</v>
      </c>
      <c r="J16" s="2" t="s">
        <v>18</v>
      </c>
      <c r="K16" s="2" t="s">
        <v>19</v>
      </c>
      <c r="L16" s="2">
        <v>2</v>
      </c>
      <c r="M16" s="2">
        <v>2</v>
      </c>
      <c r="N16" s="2" t="s">
        <v>20</v>
      </c>
      <c r="O16" s="2" t="s">
        <v>21</v>
      </c>
      <c r="P16" s="2" t="s">
        <v>22</v>
      </c>
    </row>
    <row r="17" spans="2:16" s="3" customFormat="1" x14ac:dyDescent="0.3">
      <c r="B17" s="140"/>
      <c r="C17" s="83" t="s">
        <v>206</v>
      </c>
      <c r="D17" s="16" t="s">
        <v>849</v>
      </c>
      <c r="E17" s="47"/>
      <c r="G17" s="2"/>
      <c r="H17" s="4" t="s">
        <v>23</v>
      </c>
      <c r="I17" s="2" t="s">
        <v>24</v>
      </c>
      <c r="J17" s="2"/>
      <c r="K17" s="2" t="s">
        <v>25</v>
      </c>
      <c r="L17" s="2">
        <v>3</v>
      </c>
      <c r="M17" s="2">
        <v>3</v>
      </c>
      <c r="N17" s="2" t="s">
        <v>26</v>
      </c>
      <c r="O17" s="2" t="s">
        <v>27</v>
      </c>
      <c r="P17" s="2" t="s">
        <v>28</v>
      </c>
    </row>
    <row r="18" spans="2:16" s="3" customFormat="1" x14ac:dyDescent="0.3">
      <c r="B18" s="141"/>
      <c r="C18" s="82" t="s">
        <v>202</v>
      </c>
      <c r="D18" s="16" t="s">
        <v>141</v>
      </c>
      <c r="E18" s="47"/>
      <c r="G18" s="2"/>
      <c r="H18" s="4" t="s">
        <v>29</v>
      </c>
      <c r="I18" s="2"/>
      <c r="J18" s="2"/>
      <c r="K18" s="2" t="s">
        <v>30</v>
      </c>
      <c r="L18" s="2">
        <v>5</v>
      </c>
      <c r="M18" s="2">
        <v>5</v>
      </c>
      <c r="N18" s="2" t="s">
        <v>31</v>
      </c>
      <c r="O18" s="2" t="s">
        <v>32</v>
      </c>
      <c r="P18" s="2" t="s">
        <v>33</v>
      </c>
    </row>
    <row r="19" spans="2:16" s="3" customFormat="1" ht="96" customHeight="1" thickBot="1" x14ac:dyDescent="0.35">
      <c r="B19" s="577" t="s">
        <v>203</v>
      </c>
      <c r="C19" s="578"/>
      <c r="D19" s="447" t="s">
        <v>1155</v>
      </c>
      <c r="E19" s="47"/>
      <c r="G19" s="2"/>
      <c r="H19" s="4" t="s">
        <v>34</v>
      </c>
      <c r="I19" s="2"/>
      <c r="J19" s="2"/>
      <c r="K19" s="2" t="s">
        <v>35</v>
      </c>
      <c r="L19" s="2"/>
      <c r="M19" s="2"/>
      <c r="N19" s="2"/>
      <c r="O19" s="2" t="s">
        <v>36</v>
      </c>
      <c r="P19" s="2" t="s">
        <v>37</v>
      </c>
    </row>
    <row r="20" spans="2:16" s="3" customFormat="1" x14ac:dyDescent="0.3">
      <c r="B20" s="140"/>
      <c r="C20" s="82"/>
      <c r="D20" s="49"/>
      <c r="E20" s="80"/>
      <c r="F20" s="4"/>
      <c r="G20" s="2"/>
      <c r="H20" s="2"/>
      <c r="J20" s="2"/>
      <c r="K20" s="2"/>
      <c r="L20" s="2"/>
      <c r="M20" s="2" t="s">
        <v>38</v>
      </c>
      <c r="N20" s="2" t="s">
        <v>39</v>
      </c>
    </row>
    <row r="21" spans="2:16" s="3" customFormat="1" x14ac:dyDescent="0.3">
      <c r="B21" s="140"/>
      <c r="C21" s="142" t="s">
        <v>205</v>
      </c>
      <c r="D21" s="49"/>
      <c r="E21" s="80"/>
      <c r="F21" s="4"/>
      <c r="G21" s="2"/>
      <c r="H21" s="2"/>
      <c r="J21" s="2"/>
      <c r="K21" s="2"/>
      <c r="L21" s="2"/>
      <c r="M21" s="2" t="s">
        <v>40</v>
      </c>
      <c r="N21" s="2" t="s">
        <v>41</v>
      </c>
    </row>
    <row r="22" spans="2:16" s="3" customFormat="1" ht="14.5" thickBot="1" x14ac:dyDescent="0.35">
      <c r="B22" s="140"/>
      <c r="C22" s="143" t="s">
        <v>208</v>
      </c>
      <c r="D22" s="49"/>
      <c r="E22" s="47"/>
      <c r="G22" s="2"/>
      <c r="H22" s="4" t="s">
        <v>42</v>
      </c>
      <c r="I22" s="2"/>
      <c r="J22" s="2"/>
      <c r="L22" s="2"/>
      <c r="M22" s="2"/>
      <c r="N22" s="2"/>
      <c r="O22" s="2" t="s">
        <v>43</v>
      </c>
      <c r="P22" s="2" t="s">
        <v>44</v>
      </c>
    </row>
    <row r="23" spans="2:16" s="3" customFormat="1" x14ac:dyDescent="0.3">
      <c r="B23" s="575" t="s">
        <v>207</v>
      </c>
      <c r="C23" s="576"/>
      <c r="D23" s="569" t="s">
        <v>850</v>
      </c>
      <c r="E23" s="47"/>
      <c r="G23" s="2"/>
      <c r="H23" s="4"/>
      <c r="I23" s="2"/>
      <c r="J23" s="2"/>
      <c r="L23" s="2"/>
      <c r="M23" s="2"/>
      <c r="N23" s="2"/>
      <c r="O23" s="2"/>
      <c r="P23" s="2"/>
    </row>
    <row r="24" spans="2:16" s="3" customFormat="1" ht="4.5" customHeight="1" x14ac:dyDescent="0.3">
      <c r="B24" s="575"/>
      <c r="C24" s="576"/>
      <c r="D24" s="570"/>
      <c r="E24" s="47"/>
      <c r="G24" s="2"/>
      <c r="H24" s="4"/>
      <c r="I24" s="2"/>
      <c r="J24" s="2"/>
      <c r="L24" s="2"/>
      <c r="M24" s="2"/>
      <c r="N24" s="2"/>
      <c r="O24" s="2"/>
      <c r="P24" s="2"/>
    </row>
    <row r="25" spans="2:16" s="3" customFormat="1" ht="27.75" customHeight="1" x14ac:dyDescent="0.3">
      <c r="B25" s="575" t="s">
        <v>262</v>
      </c>
      <c r="C25" s="576"/>
      <c r="D25" s="448" t="s">
        <v>851</v>
      </c>
      <c r="E25" s="47"/>
      <c r="F25" s="2"/>
      <c r="G25" s="4"/>
      <c r="H25" s="2"/>
      <c r="I25" s="2"/>
      <c r="K25" s="2"/>
      <c r="L25" s="2"/>
      <c r="M25" s="2"/>
      <c r="N25" s="2" t="s">
        <v>45</v>
      </c>
      <c r="O25" s="2" t="s">
        <v>46</v>
      </c>
    </row>
    <row r="26" spans="2:16" s="3" customFormat="1" ht="27" customHeight="1" x14ac:dyDescent="0.3">
      <c r="B26" s="575" t="s">
        <v>209</v>
      </c>
      <c r="C26" s="576"/>
      <c r="D26" s="448" t="s">
        <v>852</v>
      </c>
      <c r="E26" s="47"/>
      <c r="F26" s="2"/>
      <c r="G26" s="4"/>
      <c r="H26" s="2"/>
      <c r="I26" s="2"/>
      <c r="K26" s="2"/>
      <c r="L26" s="2"/>
      <c r="M26" s="2"/>
      <c r="N26" s="2" t="s">
        <v>47</v>
      </c>
      <c r="O26" s="2" t="s">
        <v>48</v>
      </c>
    </row>
    <row r="27" spans="2:16" s="3" customFormat="1" ht="28.5" customHeight="1" x14ac:dyDescent="0.3">
      <c r="B27" s="573" t="s">
        <v>769</v>
      </c>
      <c r="C27" s="574"/>
      <c r="D27" s="18"/>
      <c r="E27" s="84"/>
      <c r="F27" s="2"/>
      <c r="G27" s="4"/>
      <c r="H27" s="2"/>
      <c r="I27" s="2"/>
      <c r="J27" s="2"/>
      <c r="K27" s="2"/>
      <c r="L27" s="2"/>
      <c r="M27" s="2"/>
      <c r="N27" s="2"/>
      <c r="O27" s="2"/>
    </row>
    <row r="28" spans="2:16" s="3" customFormat="1" ht="27.75" customHeight="1" x14ac:dyDescent="0.3">
      <c r="B28" s="449"/>
      <c r="C28" s="444"/>
      <c r="D28" s="397"/>
      <c r="E28" s="84"/>
      <c r="F28" s="2"/>
      <c r="G28" s="4"/>
      <c r="H28" s="2"/>
      <c r="I28" s="2"/>
      <c r="J28" s="2"/>
      <c r="K28" s="2"/>
      <c r="L28" s="2"/>
      <c r="M28" s="2"/>
      <c r="N28" s="2"/>
      <c r="O28" s="2"/>
    </row>
    <row r="29" spans="2:16" s="3" customFormat="1" x14ac:dyDescent="0.3">
      <c r="B29" s="450"/>
      <c r="C29" s="444" t="s">
        <v>768</v>
      </c>
      <c r="D29" s="448" t="s">
        <v>853</v>
      </c>
      <c r="E29" s="47"/>
      <c r="F29" s="2"/>
      <c r="G29" s="4"/>
      <c r="H29" s="2"/>
      <c r="I29" s="2"/>
      <c r="J29" s="2"/>
      <c r="K29" s="2"/>
      <c r="L29" s="2"/>
      <c r="M29" s="2"/>
      <c r="N29" s="2"/>
      <c r="O29" s="2"/>
    </row>
    <row r="30" spans="2:16" s="3" customFormat="1" ht="37.9" customHeight="1" x14ac:dyDescent="0.3">
      <c r="B30" s="573" t="s">
        <v>770</v>
      </c>
      <c r="C30" s="574"/>
      <c r="D30" s="579"/>
      <c r="E30" s="396"/>
      <c r="F30" s="2"/>
      <c r="G30" s="4"/>
      <c r="H30" s="2"/>
      <c r="I30" s="2"/>
      <c r="J30" s="2"/>
      <c r="K30" s="2"/>
      <c r="L30" s="2"/>
      <c r="M30" s="2"/>
      <c r="N30" s="2"/>
      <c r="O30" s="2"/>
    </row>
    <row r="31" spans="2:16" s="3" customFormat="1" ht="28.5" thickBot="1" x14ac:dyDescent="0.35">
      <c r="B31" s="450"/>
      <c r="C31" s="451" t="s">
        <v>838</v>
      </c>
      <c r="D31" s="580"/>
      <c r="E31" s="396"/>
      <c r="F31" s="2"/>
      <c r="G31" s="4"/>
      <c r="H31" s="2"/>
      <c r="I31" s="2"/>
      <c r="J31" s="2"/>
      <c r="K31" s="2"/>
      <c r="L31" s="2"/>
      <c r="M31" s="2"/>
      <c r="N31" s="2"/>
      <c r="O31" s="2"/>
    </row>
    <row r="32" spans="2:16" s="3" customFormat="1" x14ac:dyDescent="0.3">
      <c r="B32" s="394"/>
      <c r="C32" s="395"/>
      <c r="D32" s="85"/>
      <c r="E32" s="47"/>
      <c r="F32" s="2"/>
      <c r="G32" s="4"/>
      <c r="H32" s="2"/>
      <c r="I32" s="2"/>
      <c r="J32" s="2"/>
      <c r="K32" s="2"/>
      <c r="L32" s="2"/>
      <c r="M32" s="2"/>
      <c r="N32" s="2"/>
      <c r="O32" s="2"/>
    </row>
    <row r="33" spans="2:16" s="3" customFormat="1" ht="14.5" thickBot="1" x14ac:dyDescent="0.35">
      <c r="B33" s="394"/>
      <c r="C33" s="395"/>
      <c r="D33" s="420" t="s">
        <v>824</v>
      </c>
      <c r="E33" s="47"/>
      <c r="F33" s="2"/>
      <c r="G33" s="4"/>
      <c r="H33" s="2"/>
      <c r="I33" s="2"/>
      <c r="J33" s="2"/>
      <c r="K33" s="2"/>
      <c r="L33" s="2"/>
      <c r="M33" s="2"/>
      <c r="N33" s="2"/>
      <c r="O33" s="2"/>
    </row>
    <row r="34" spans="2:16" s="3" customFormat="1" ht="25.15" customHeight="1" x14ac:dyDescent="0.3">
      <c r="B34" s="394"/>
      <c r="C34" s="548" t="s">
        <v>788</v>
      </c>
      <c r="D34" s="549"/>
      <c r="E34" s="47"/>
      <c r="F34" s="2"/>
      <c r="G34" s="4"/>
      <c r="H34" s="2"/>
      <c r="I34" s="2"/>
      <c r="J34" s="2"/>
      <c r="K34" s="2"/>
      <c r="L34" s="2"/>
      <c r="M34" s="2"/>
      <c r="N34" s="2"/>
      <c r="O34" s="2"/>
    </row>
    <row r="35" spans="2:16" s="3" customFormat="1" ht="23.25" customHeight="1" x14ac:dyDescent="0.3">
      <c r="B35" s="394"/>
      <c r="C35" s="550" t="s">
        <v>777</v>
      </c>
      <c r="D35" s="551"/>
      <c r="E35" s="47"/>
      <c r="F35" s="2"/>
      <c r="G35" s="4"/>
      <c r="H35" s="2"/>
      <c r="I35" s="2"/>
      <c r="J35" s="2"/>
      <c r="K35" s="2"/>
      <c r="L35" s="2"/>
      <c r="M35" s="2"/>
      <c r="N35" s="2"/>
      <c r="O35" s="2"/>
    </row>
    <row r="36" spans="2:16" s="3" customFormat="1" ht="24" customHeight="1" x14ac:dyDescent="0.3">
      <c r="B36" s="394"/>
      <c r="C36" s="552" t="s">
        <v>228</v>
      </c>
      <c r="D36" s="553"/>
      <c r="E36" s="47"/>
      <c r="F36" s="2"/>
      <c r="G36" s="4"/>
      <c r="H36" s="2"/>
      <c r="I36" s="2"/>
      <c r="J36" s="2"/>
      <c r="K36" s="2"/>
      <c r="L36" s="2"/>
      <c r="M36" s="2"/>
      <c r="N36" s="2"/>
      <c r="O36" s="2"/>
    </row>
    <row r="37" spans="2:16" s="3" customFormat="1" ht="57.4" customHeight="1" thickBot="1" x14ac:dyDescent="0.35">
      <c r="B37" s="394"/>
      <c r="C37" s="556" t="s">
        <v>778</v>
      </c>
      <c r="D37" s="554"/>
      <c r="E37" s="47"/>
      <c r="F37" s="2"/>
      <c r="G37" s="4"/>
      <c r="H37" s="2"/>
      <c r="I37" s="2"/>
      <c r="J37" s="2"/>
      <c r="K37" s="2"/>
      <c r="L37" s="2"/>
      <c r="M37" s="2"/>
      <c r="N37" s="2"/>
      <c r="O37" s="2"/>
    </row>
    <row r="38" spans="2:16" s="3" customFormat="1" x14ac:dyDescent="0.3">
      <c r="B38" s="394"/>
      <c r="C38" s="395"/>
      <c r="D38" s="85"/>
      <c r="E38" s="49"/>
      <c r="F38" s="404"/>
      <c r="G38" s="4"/>
      <c r="H38" s="2"/>
      <c r="I38" s="2"/>
      <c r="J38" s="2"/>
      <c r="K38" s="2"/>
      <c r="L38" s="2"/>
      <c r="M38" s="2"/>
      <c r="N38" s="2"/>
      <c r="O38" s="2"/>
    </row>
    <row r="39" spans="2:16" s="3" customFormat="1" ht="10.5" customHeight="1" x14ac:dyDescent="0.3">
      <c r="B39" s="394"/>
      <c r="C39" s="395"/>
      <c r="D39" s="85"/>
      <c r="E39" s="49"/>
      <c r="F39" s="404"/>
      <c r="G39" s="4"/>
      <c r="H39" s="2"/>
      <c r="I39" s="2"/>
      <c r="J39" s="2"/>
      <c r="K39" s="2"/>
      <c r="L39" s="2"/>
      <c r="M39" s="2"/>
      <c r="N39" s="2"/>
      <c r="O39" s="2"/>
    </row>
    <row r="40" spans="2:16" s="3" customFormat="1" ht="30" customHeight="1" thickBot="1" x14ac:dyDescent="0.35">
      <c r="B40" s="140"/>
      <c r="C40" s="87"/>
      <c r="D40" s="422" t="s">
        <v>825</v>
      </c>
      <c r="E40" s="49"/>
      <c r="F40" s="404"/>
      <c r="G40" s="2"/>
      <c r="H40" s="4" t="s">
        <v>49</v>
      </c>
      <c r="I40" s="2"/>
      <c r="J40" s="2"/>
      <c r="K40" s="2"/>
      <c r="L40" s="2"/>
      <c r="M40" s="2"/>
      <c r="N40" s="2"/>
      <c r="O40" s="2"/>
      <c r="P40" s="2"/>
    </row>
    <row r="41" spans="2:16" s="3" customFormat="1" ht="79.900000000000006" customHeight="1" thickBot="1" x14ac:dyDescent="0.35">
      <c r="B41" s="140"/>
      <c r="C41" s="87"/>
      <c r="D41" s="555"/>
      <c r="E41" s="47"/>
      <c r="F41" s="5"/>
      <c r="G41" s="2"/>
      <c r="H41" s="4" t="s">
        <v>50</v>
      </c>
      <c r="I41" s="2"/>
      <c r="J41" s="2"/>
      <c r="K41" s="2"/>
      <c r="L41" s="2"/>
      <c r="M41" s="2"/>
      <c r="N41" s="2"/>
      <c r="O41" s="2"/>
      <c r="P41" s="2"/>
    </row>
    <row r="42" spans="2:16" s="3" customFormat="1" ht="32.25" customHeight="1" thickBot="1" x14ac:dyDescent="0.35">
      <c r="B42" s="571" t="s">
        <v>826</v>
      </c>
      <c r="C42" s="581"/>
      <c r="D42" s="49"/>
      <c r="E42" s="47"/>
      <c r="G42" s="2"/>
      <c r="H42" s="4" t="s">
        <v>51</v>
      </c>
      <c r="I42" s="2"/>
      <c r="J42" s="2"/>
      <c r="K42" s="2"/>
      <c r="L42" s="2"/>
      <c r="M42" s="2"/>
      <c r="N42" s="2"/>
      <c r="O42" s="2"/>
      <c r="P42" s="2"/>
    </row>
    <row r="43" spans="2:16" s="3" customFormat="1" ht="55.5" customHeight="1" thickBot="1" x14ac:dyDescent="0.35">
      <c r="B43" s="571"/>
      <c r="C43" s="581"/>
      <c r="D43" s="452" t="s">
        <v>1154</v>
      </c>
      <c r="E43" s="47"/>
      <c r="G43" s="2"/>
      <c r="H43" s="4" t="s">
        <v>52</v>
      </c>
      <c r="I43" s="2"/>
      <c r="J43" s="2"/>
      <c r="K43" s="2"/>
      <c r="L43" s="2"/>
      <c r="M43" s="2"/>
      <c r="N43" s="2"/>
      <c r="O43" s="2"/>
      <c r="P43" s="2"/>
    </row>
    <row r="44" spans="2:16" s="3" customFormat="1" x14ac:dyDescent="0.3">
      <c r="B44" s="140"/>
      <c r="C44" s="87"/>
      <c r="D44" s="49"/>
      <c r="E44" s="47"/>
      <c r="F44" s="5"/>
      <c r="G44" s="2"/>
      <c r="H44" s="4" t="s">
        <v>53</v>
      </c>
      <c r="I44" s="2"/>
      <c r="J44" s="2"/>
      <c r="K44" s="2"/>
      <c r="L44" s="2"/>
      <c r="M44" s="2"/>
      <c r="N44" s="2"/>
      <c r="O44" s="2"/>
      <c r="P44" s="2"/>
    </row>
    <row r="45" spans="2:16" s="3" customFormat="1" x14ac:dyDescent="0.3">
      <c r="B45" s="140"/>
      <c r="C45" s="414" t="s">
        <v>54</v>
      </c>
      <c r="D45" s="49"/>
      <c r="E45" s="47"/>
      <c r="G45" s="2"/>
      <c r="H45" s="4" t="s">
        <v>55</v>
      </c>
      <c r="I45" s="2"/>
      <c r="J45" s="2"/>
      <c r="K45" s="2"/>
      <c r="L45" s="2"/>
      <c r="M45" s="2"/>
      <c r="N45" s="2"/>
      <c r="O45" s="2"/>
      <c r="P45" s="2"/>
    </row>
    <row r="46" spans="2:16" s="3" customFormat="1" ht="31.5" customHeight="1" thickBot="1" x14ac:dyDescent="0.35">
      <c r="B46" s="567" t="s">
        <v>839</v>
      </c>
      <c r="C46" s="568"/>
      <c r="D46" s="49"/>
      <c r="E46" s="47"/>
      <c r="G46" s="2"/>
      <c r="H46" s="4" t="s">
        <v>56</v>
      </c>
      <c r="I46" s="2"/>
      <c r="J46" s="2"/>
      <c r="K46" s="2"/>
      <c r="L46" s="2"/>
      <c r="M46" s="2"/>
      <c r="N46" s="2"/>
      <c r="O46" s="2"/>
      <c r="P46" s="2"/>
    </row>
    <row r="47" spans="2:16" s="3" customFormat="1" x14ac:dyDescent="0.3">
      <c r="B47" s="140"/>
      <c r="C47" s="87" t="s">
        <v>57</v>
      </c>
      <c r="D47" s="453" t="s">
        <v>854</v>
      </c>
      <c r="E47" s="47"/>
      <c r="G47" s="2"/>
      <c r="H47" s="4" t="s">
        <v>58</v>
      </c>
      <c r="I47" s="2"/>
      <c r="J47" s="2"/>
      <c r="K47" s="2"/>
      <c r="L47" s="2"/>
      <c r="M47" s="2"/>
      <c r="N47" s="2"/>
      <c r="O47" s="2"/>
      <c r="P47" s="2"/>
    </row>
    <row r="48" spans="2:16" s="3" customFormat="1" x14ac:dyDescent="0.3">
      <c r="B48" s="140"/>
      <c r="C48" s="87" t="s">
        <v>59</v>
      </c>
      <c r="D48" s="454" t="s">
        <v>855</v>
      </c>
      <c r="E48" s="47"/>
      <c r="G48" s="2"/>
      <c r="H48" s="4" t="s">
        <v>60</v>
      </c>
      <c r="I48" s="2"/>
      <c r="J48" s="2"/>
      <c r="K48" s="2"/>
      <c r="L48" s="2"/>
      <c r="M48" s="2"/>
      <c r="N48" s="2"/>
      <c r="O48" s="2"/>
      <c r="P48" s="2"/>
    </row>
    <row r="49" spans="1:16" s="3" customFormat="1" ht="14.5" thickBot="1" x14ac:dyDescent="0.35">
      <c r="B49" s="140"/>
      <c r="C49" s="87" t="s">
        <v>61</v>
      </c>
      <c r="D49" s="455" t="s">
        <v>1153</v>
      </c>
      <c r="E49" s="47"/>
      <c r="G49" s="2"/>
      <c r="H49" s="4" t="s">
        <v>62</v>
      </c>
      <c r="I49" s="2"/>
      <c r="J49" s="2"/>
      <c r="K49" s="2"/>
      <c r="L49" s="2"/>
      <c r="M49" s="2"/>
      <c r="N49" s="2"/>
      <c r="O49" s="2"/>
      <c r="P49" s="2"/>
    </row>
    <row r="50" spans="1:16" s="3" customFormat="1" ht="3.4" customHeight="1" x14ac:dyDescent="0.3">
      <c r="B50" s="140"/>
      <c r="C50" s="87"/>
      <c r="D50" s="403"/>
      <c r="E50" s="47"/>
      <c r="G50" s="2"/>
      <c r="H50" s="4"/>
      <c r="I50" s="2"/>
      <c r="J50" s="2"/>
      <c r="K50" s="2"/>
      <c r="L50" s="2"/>
      <c r="M50" s="2"/>
      <c r="N50" s="2"/>
      <c r="O50" s="2"/>
      <c r="P50" s="2"/>
    </row>
    <row r="51" spans="1:16" s="3" customFormat="1" ht="27.4" customHeight="1" x14ac:dyDescent="0.3">
      <c r="B51" s="567" t="s">
        <v>840</v>
      </c>
      <c r="C51" s="568"/>
      <c r="D51" s="403"/>
      <c r="E51" s="47"/>
      <c r="G51" s="2"/>
      <c r="H51" s="4"/>
      <c r="I51" s="2"/>
      <c r="J51" s="2"/>
      <c r="K51" s="2"/>
      <c r="L51" s="2"/>
      <c r="M51" s="2"/>
      <c r="N51" s="2"/>
      <c r="O51" s="2"/>
      <c r="P51" s="2"/>
    </row>
    <row r="52" spans="1:16" s="3" customFormat="1" ht="15" customHeight="1" thickBot="1" x14ac:dyDescent="0.35">
      <c r="B52" s="567"/>
      <c r="C52" s="568"/>
      <c r="D52" s="49"/>
      <c r="E52" s="47"/>
      <c r="G52" s="2"/>
      <c r="H52" s="4" t="s">
        <v>63</v>
      </c>
      <c r="I52" s="2"/>
      <c r="J52" s="2"/>
      <c r="K52" s="2"/>
      <c r="L52" s="2"/>
      <c r="M52" s="2"/>
      <c r="N52" s="2"/>
      <c r="O52" s="2"/>
      <c r="P52" s="2"/>
    </row>
    <row r="53" spans="1:16" s="3" customFormat="1" ht="28.5" thickBot="1" x14ac:dyDescent="0.35">
      <c r="B53" s="140"/>
      <c r="C53" s="87" t="s">
        <v>57</v>
      </c>
      <c r="D53" s="19" t="s">
        <v>856</v>
      </c>
      <c r="E53" s="47"/>
      <c r="G53" s="2"/>
      <c r="H53" s="4" t="s">
        <v>64</v>
      </c>
      <c r="I53" s="2"/>
      <c r="J53" s="2"/>
      <c r="K53" s="2"/>
      <c r="L53" s="2"/>
      <c r="M53" s="2"/>
      <c r="N53" s="2"/>
      <c r="O53" s="2"/>
      <c r="P53" s="2"/>
    </row>
    <row r="54" spans="1:16" s="3" customFormat="1" ht="14.5" x14ac:dyDescent="0.3">
      <c r="B54" s="140"/>
      <c r="C54" s="87" t="s">
        <v>59</v>
      </c>
      <c r="D54" s="456" t="s">
        <v>857</v>
      </c>
      <c r="E54" s="47"/>
      <c r="G54" s="2"/>
      <c r="H54" s="4" t="s">
        <v>65</v>
      </c>
      <c r="I54" s="2"/>
      <c r="J54" s="2"/>
      <c r="K54" s="2"/>
      <c r="L54" s="2"/>
      <c r="M54" s="2"/>
      <c r="N54" s="2"/>
      <c r="O54" s="2"/>
      <c r="P54" s="2"/>
    </row>
    <row r="55" spans="1:16" s="3" customFormat="1" ht="14.5" thickBot="1" x14ac:dyDescent="0.35">
      <c r="B55" s="140"/>
      <c r="C55" s="87" t="s">
        <v>61</v>
      </c>
      <c r="D55" s="455" t="s">
        <v>1153</v>
      </c>
      <c r="E55" s="47"/>
      <c r="G55" s="2"/>
      <c r="H55" s="4" t="s">
        <v>66</v>
      </c>
      <c r="I55" s="2"/>
      <c r="J55" s="2"/>
      <c r="K55" s="2"/>
      <c r="L55" s="2"/>
      <c r="M55" s="2"/>
      <c r="N55" s="2"/>
      <c r="O55" s="2"/>
      <c r="P55" s="2"/>
    </row>
    <row r="56" spans="1:16" s="3" customFormat="1" ht="14.5" thickBot="1" x14ac:dyDescent="0.35">
      <c r="B56" s="140"/>
      <c r="C56" s="83" t="s">
        <v>263</v>
      </c>
      <c r="D56" s="49"/>
      <c r="E56" s="47"/>
      <c r="G56" s="2"/>
      <c r="H56" s="4" t="s">
        <v>67</v>
      </c>
      <c r="I56" s="2"/>
      <c r="J56" s="2"/>
      <c r="K56" s="2"/>
      <c r="L56" s="2"/>
      <c r="M56" s="2"/>
      <c r="N56" s="2"/>
      <c r="O56" s="2"/>
      <c r="P56" s="2"/>
    </row>
    <row r="57" spans="1:16" s="3" customFormat="1" x14ac:dyDescent="0.3">
      <c r="B57" s="140"/>
      <c r="C57" s="87" t="s">
        <v>57</v>
      </c>
      <c r="D57" s="457" t="s">
        <v>858</v>
      </c>
      <c r="E57" s="47"/>
      <c r="G57" s="2"/>
      <c r="H57" s="4" t="s">
        <v>68</v>
      </c>
      <c r="I57" s="2"/>
      <c r="J57" s="2"/>
      <c r="K57" s="2"/>
      <c r="L57" s="2"/>
      <c r="M57" s="2"/>
      <c r="N57" s="2"/>
      <c r="O57" s="2"/>
      <c r="P57" s="2"/>
    </row>
    <row r="58" spans="1:16" s="3" customFormat="1" ht="14.5" x14ac:dyDescent="0.35">
      <c r="B58" s="140"/>
      <c r="C58" s="87" t="s">
        <v>59</v>
      </c>
      <c r="D58" s="458" t="s">
        <v>859</v>
      </c>
      <c r="E58" s="47"/>
      <c r="G58" s="2"/>
      <c r="H58" s="4" t="s">
        <v>69</v>
      </c>
      <c r="I58" s="2"/>
      <c r="J58" s="2"/>
      <c r="K58" s="2"/>
      <c r="L58" s="2"/>
      <c r="M58" s="2"/>
      <c r="N58" s="2"/>
      <c r="O58" s="2"/>
      <c r="P58" s="2"/>
    </row>
    <row r="59" spans="1:16" ht="14.5" thickBot="1" x14ac:dyDescent="0.35">
      <c r="A59" s="3"/>
      <c r="B59" s="140"/>
      <c r="C59" s="87" t="s">
        <v>61</v>
      </c>
      <c r="D59" s="455" t="s">
        <v>1153</v>
      </c>
      <c r="E59" s="47"/>
      <c r="H59" s="4" t="s">
        <v>70</v>
      </c>
    </row>
    <row r="60" spans="1:16" ht="14.5" thickBot="1" x14ac:dyDescent="0.35">
      <c r="B60" s="140"/>
      <c r="C60" s="83" t="s">
        <v>204</v>
      </c>
      <c r="D60" s="49"/>
      <c r="E60" s="47"/>
      <c r="H60" s="4" t="s">
        <v>71</v>
      </c>
    </row>
    <row r="61" spans="1:16" ht="28.5" thickBot="1" x14ac:dyDescent="0.35">
      <c r="B61" s="140"/>
      <c r="C61" s="87" t="s">
        <v>57</v>
      </c>
      <c r="D61" s="19" t="s">
        <v>860</v>
      </c>
      <c r="E61" s="47"/>
      <c r="H61" s="4" t="s">
        <v>72</v>
      </c>
    </row>
    <row r="62" spans="1:16" x14ac:dyDescent="0.3">
      <c r="B62" s="140"/>
      <c r="C62" s="87" t="s">
        <v>59</v>
      </c>
      <c r="D62" s="454" t="s">
        <v>861</v>
      </c>
      <c r="E62" s="47"/>
      <c r="H62" s="4" t="s">
        <v>73</v>
      </c>
    </row>
    <row r="63" spans="1:16" ht="14.5" thickBot="1" x14ac:dyDescent="0.35">
      <c r="B63" s="140"/>
      <c r="C63" s="87" t="s">
        <v>61</v>
      </c>
      <c r="D63" s="455" t="s">
        <v>1153</v>
      </c>
      <c r="E63" s="47"/>
      <c r="H63" s="4" t="s">
        <v>74</v>
      </c>
    </row>
    <row r="64" spans="1:16" ht="14.5" thickBot="1" x14ac:dyDescent="0.35">
      <c r="B64" s="140"/>
      <c r="C64" s="83" t="s">
        <v>204</v>
      </c>
      <c r="D64" s="49"/>
      <c r="E64" s="47"/>
      <c r="H64" s="4" t="s">
        <v>75</v>
      </c>
    </row>
    <row r="65" spans="2:8" ht="28" x14ac:dyDescent="0.3">
      <c r="B65" s="140"/>
      <c r="C65" s="87" t="s">
        <v>57</v>
      </c>
      <c r="D65" s="457" t="s">
        <v>862</v>
      </c>
      <c r="E65" s="47"/>
      <c r="H65" s="4" t="s">
        <v>76</v>
      </c>
    </row>
    <row r="66" spans="2:8" x14ac:dyDescent="0.3">
      <c r="B66" s="140"/>
      <c r="C66" s="87" t="s">
        <v>59</v>
      </c>
      <c r="D66" s="459" t="s">
        <v>863</v>
      </c>
      <c r="E66" s="47"/>
      <c r="H66" s="4" t="s">
        <v>77</v>
      </c>
    </row>
    <row r="67" spans="2:8" ht="14.5" thickBot="1" x14ac:dyDescent="0.35">
      <c r="B67" s="140"/>
      <c r="C67" s="87" t="s">
        <v>61</v>
      </c>
      <c r="D67" s="455" t="s">
        <v>1153</v>
      </c>
      <c r="E67" s="47"/>
      <c r="H67" s="4" t="s">
        <v>78</v>
      </c>
    </row>
    <row r="68" spans="2:8" ht="14.5" thickBot="1" x14ac:dyDescent="0.35">
      <c r="B68" s="140"/>
      <c r="C68" s="83" t="s">
        <v>204</v>
      </c>
      <c r="D68" s="49"/>
      <c r="E68" s="47"/>
      <c r="H68" s="4" t="s">
        <v>79</v>
      </c>
    </row>
    <row r="69" spans="2:8" x14ac:dyDescent="0.3">
      <c r="B69" s="140"/>
      <c r="C69" s="87" t="s">
        <v>57</v>
      </c>
      <c r="D69" s="20"/>
      <c r="E69" s="47"/>
      <c r="H69" s="4" t="s">
        <v>80</v>
      </c>
    </row>
    <row r="70" spans="2:8" x14ac:dyDescent="0.3">
      <c r="B70" s="140"/>
      <c r="C70" s="87" t="s">
        <v>59</v>
      </c>
      <c r="D70" s="17"/>
      <c r="E70" s="47"/>
      <c r="H70" s="4" t="s">
        <v>81</v>
      </c>
    </row>
    <row r="71" spans="2:8" ht="14.5" thickBot="1" x14ac:dyDescent="0.35">
      <c r="B71" s="140"/>
      <c r="C71" s="87" t="s">
        <v>61</v>
      </c>
      <c r="D71" s="21"/>
      <c r="E71" s="47"/>
      <c r="H71" s="4" t="s">
        <v>82</v>
      </c>
    </row>
    <row r="72" spans="2:8" ht="14.5" thickBot="1" x14ac:dyDescent="0.35">
      <c r="B72" s="144"/>
      <c r="C72" s="145"/>
      <c r="D72" s="88"/>
      <c r="E72" s="59"/>
      <c r="H72" s="4" t="s">
        <v>83</v>
      </c>
    </row>
    <row r="73" spans="2:8" x14ac:dyDescent="0.3">
      <c r="H73" s="4" t="s">
        <v>84</v>
      </c>
    </row>
    <row r="74" spans="2:8" ht="14.65" customHeight="1" x14ac:dyDescent="0.3">
      <c r="H74" s="4" t="s">
        <v>85</v>
      </c>
    </row>
    <row r="75" spans="2:8" x14ac:dyDescent="0.3">
      <c r="H75" s="4" t="s">
        <v>86</v>
      </c>
    </row>
    <row r="76" spans="2:8" ht="13.9" customHeight="1" x14ac:dyDescent="0.3">
      <c r="H76" s="4" t="s">
        <v>87</v>
      </c>
    </row>
    <row r="77" spans="2:8" x14ac:dyDescent="0.3">
      <c r="H77" s="4" t="s">
        <v>88</v>
      </c>
    </row>
    <row r="78" spans="2:8" x14ac:dyDescent="0.3">
      <c r="H78" s="4" t="s">
        <v>89</v>
      </c>
    </row>
    <row r="79" spans="2:8" ht="13.9" customHeight="1" x14ac:dyDescent="0.3">
      <c r="H79" s="4" t="s">
        <v>90</v>
      </c>
    </row>
    <row r="80" spans="2:8" x14ac:dyDescent="0.3">
      <c r="H80" s="4" t="s">
        <v>91</v>
      </c>
    </row>
    <row r="81" spans="8:8" x14ac:dyDescent="0.3">
      <c r="H81" s="4" t="s">
        <v>92</v>
      </c>
    </row>
    <row r="82" spans="8:8" x14ac:dyDescent="0.3">
      <c r="H82" s="4" t="s">
        <v>93</v>
      </c>
    </row>
    <row r="83" spans="8:8" x14ac:dyDescent="0.3">
      <c r="H83" s="4" t="s">
        <v>94</v>
      </c>
    </row>
    <row r="84" spans="8:8" x14ac:dyDescent="0.3">
      <c r="H84" s="4" t="s">
        <v>95</v>
      </c>
    </row>
    <row r="85" spans="8:8" x14ac:dyDescent="0.3">
      <c r="H85" s="4" t="s">
        <v>96</v>
      </c>
    </row>
    <row r="86" spans="8:8" x14ac:dyDescent="0.3">
      <c r="H86" s="4" t="s">
        <v>97</v>
      </c>
    </row>
    <row r="87" spans="8:8" x14ac:dyDescent="0.3">
      <c r="H87" s="4" t="s">
        <v>98</v>
      </c>
    </row>
    <row r="88" spans="8:8" x14ac:dyDescent="0.3">
      <c r="H88" s="4" t="s">
        <v>99</v>
      </c>
    </row>
    <row r="89" spans="8:8" x14ac:dyDescent="0.3">
      <c r="H89" s="4" t="s">
        <v>100</v>
      </c>
    </row>
    <row r="90" spans="8:8" x14ac:dyDescent="0.3">
      <c r="H90" s="4" t="s">
        <v>101</v>
      </c>
    </row>
    <row r="91" spans="8:8" x14ac:dyDescent="0.3">
      <c r="H91" s="4" t="s">
        <v>102</v>
      </c>
    </row>
    <row r="92" spans="8:8" x14ac:dyDescent="0.3">
      <c r="H92" s="4" t="s">
        <v>103</v>
      </c>
    </row>
    <row r="93" spans="8:8" x14ac:dyDescent="0.3">
      <c r="H93" s="4" t="s">
        <v>104</v>
      </c>
    </row>
    <row r="94" spans="8:8" x14ac:dyDescent="0.3">
      <c r="H94" s="4" t="s">
        <v>105</v>
      </c>
    </row>
    <row r="95" spans="8:8" x14ac:dyDescent="0.3">
      <c r="H95" s="4" t="s">
        <v>106</v>
      </c>
    </row>
    <row r="96" spans="8:8" x14ac:dyDescent="0.3">
      <c r="H96" s="4" t="s">
        <v>107</v>
      </c>
    </row>
    <row r="97" spans="8:8" x14ac:dyDescent="0.3">
      <c r="H97" s="4" t="s">
        <v>108</v>
      </c>
    </row>
    <row r="98" spans="8:8" x14ac:dyDescent="0.3">
      <c r="H98" s="4" t="s">
        <v>109</v>
      </c>
    </row>
    <row r="99" spans="8:8" x14ac:dyDescent="0.3">
      <c r="H99" s="4" t="s">
        <v>110</v>
      </c>
    </row>
    <row r="100" spans="8:8" x14ac:dyDescent="0.3">
      <c r="H100" s="4" t="s">
        <v>111</v>
      </c>
    </row>
    <row r="101" spans="8:8" x14ac:dyDescent="0.3">
      <c r="H101" s="4" t="s">
        <v>112</v>
      </c>
    </row>
    <row r="102" spans="8:8" x14ac:dyDescent="0.3">
      <c r="H102" s="4" t="s">
        <v>113</v>
      </c>
    </row>
    <row r="103" spans="8:8" x14ac:dyDescent="0.3">
      <c r="H103" s="4" t="s">
        <v>114</v>
      </c>
    </row>
    <row r="104" spans="8:8" x14ac:dyDescent="0.3">
      <c r="H104" s="4" t="s">
        <v>115</v>
      </c>
    </row>
    <row r="105" spans="8:8" x14ac:dyDescent="0.3">
      <c r="H105" s="4" t="s">
        <v>116</v>
      </c>
    </row>
    <row r="106" spans="8:8" x14ac:dyDescent="0.3">
      <c r="H106" s="4" t="s">
        <v>117</v>
      </c>
    </row>
    <row r="107" spans="8:8" x14ac:dyDescent="0.3">
      <c r="H107" s="4" t="s">
        <v>118</v>
      </c>
    </row>
    <row r="108" spans="8:8" x14ac:dyDescent="0.3">
      <c r="H108" s="4" t="s">
        <v>119</v>
      </c>
    </row>
    <row r="109" spans="8:8" x14ac:dyDescent="0.3">
      <c r="H109" s="4" t="s">
        <v>120</v>
      </c>
    </row>
    <row r="110" spans="8:8" x14ac:dyDescent="0.3">
      <c r="H110" s="4" t="s">
        <v>121</v>
      </c>
    </row>
    <row r="111" spans="8:8" x14ac:dyDescent="0.3">
      <c r="H111" s="4" t="s">
        <v>122</v>
      </c>
    </row>
    <row r="112" spans="8:8" x14ac:dyDescent="0.3">
      <c r="H112" s="4" t="s">
        <v>123</v>
      </c>
    </row>
    <row r="113" spans="8:8" x14ac:dyDescent="0.3">
      <c r="H113" s="4" t="s">
        <v>124</v>
      </c>
    </row>
    <row r="114" spans="8:8" x14ac:dyDescent="0.3">
      <c r="H114" s="4" t="s">
        <v>125</v>
      </c>
    </row>
    <row r="115" spans="8:8" x14ac:dyDescent="0.3">
      <c r="H115" s="4" t="s">
        <v>126</v>
      </c>
    </row>
    <row r="116" spans="8:8" x14ac:dyDescent="0.3">
      <c r="H116" s="4" t="s">
        <v>127</v>
      </c>
    </row>
    <row r="117" spans="8:8" x14ac:dyDescent="0.3">
      <c r="H117" s="4" t="s">
        <v>128</v>
      </c>
    </row>
    <row r="118" spans="8:8" x14ac:dyDescent="0.3">
      <c r="H118" s="4" t="s">
        <v>129</v>
      </c>
    </row>
    <row r="119" spans="8:8" x14ac:dyDescent="0.3">
      <c r="H119" s="4" t="s">
        <v>130</v>
      </c>
    </row>
    <row r="120" spans="8:8" x14ac:dyDescent="0.3">
      <c r="H120" s="4" t="s">
        <v>131</v>
      </c>
    </row>
    <row r="121" spans="8:8" x14ac:dyDescent="0.3">
      <c r="H121" s="4" t="s">
        <v>132</v>
      </c>
    </row>
    <row r="122" spans="8:8" x14ac:dyDescent="0.3">
      <c r="H122" s="4" t="s">
        <v>133</v>
      </c>
    </row>
    <row r="123" spans="8:8" x14ac:dyDescent="0.3">
      <c r="H123" s="4" t="s">
        <v>134</v>
      </c>
    </row>
    <row r="124" spans="8:8" x14ac:dyDescent="0.3">
      <c r="H124" s="4" t="s">
        <v>135</v>
      </c>
    </row>
    <row r="125" spans="8:8" x14ac:dyDescent="0.3">
      <c r="H125" s="4" t="s">
        <v>136</v>
      </c>
    </row>
    <row r="126" spans="8:8" x14ac:dyDescent="0.3">
      <c r="H126" s="4" t="s">
        <v>137</v>
      </c>
    </row>
    <row r="127" spans="8:8" x14ac:dyDescent="0.3">
      <c r="H127" s="4" t="s">
        <v>138</v>
      </c>
    </row>
    <row r="128" spans="8:8" x14ac:dyDescent="0.3">
      <c r="H128" s="4" t="s">
        <v>139</v>
      </c>
    </row>
    <row r="129" spans="8:8" x14ac:dyDescent="0.3">
      <c r="H129" s="4" t="s">
        <v>140</v>
      </c>
    </row>
    <row r="130" spans="8:8" x14ac:dyDescent="0.3">
      <c r="H130" s="4" t="s">
        <v>141</v>
      </c>
    </row>
    <row r="131" spans="8:8" x14ac:dyDescent="0.3">
      <c r="H131" s="4" t="s">
        <v>142</v>
      </c>
    </row>
    <row r="132" spans="8:8" x14ac:dyDescent="0.3">
      <c r="H132" s="4" t="s">
        <v>143</v>
      </c>
    </row>
    <row r="133" spans="8:8" x14ac:dyDescent="0.3">
      <c r="H133" s="4" t="s">
        <v>144</v>
      </c>
    </row>
    <row r="134" spans="8:8" x14ac:dyDescent="0.3">
      <c r="H134" s="4" t="s">
        <v>145</v>
      </c>
    </row>
    <row r="135" spans="8:8" x14ac:dyDescent="0.3">
      <c r="H135" s="4" t="s">
        <v>146</v>
      </c>
    </row>
    <row r="136" spans="8:8" x14ac:dyDescent="0.3">
      <c r="H136" s="4" t="s">
        <v>147</v>
      </c>
    </row>
    <row r="137" spans="8:8" x14ac:dyDescent="0.3">
      <c r="H137" s="4" t="s">
        <v>148</v>
      </c>
    </row>
    <row r="138" spans="8:8" x14ac:dyDescent="0.3">
      <c r="H138" s="4" t="s">
        <v>149</v>
      </c>
    </row>
    <row r="139" spans="8:8" x14ac:dyDescent="0.3">
      <c r="H139" s="4" t="s">
        <v>150</v>
      </c>
    </row>
    <row r="140" spans="8:8" x14ac:dyDescent="0.3">
      <c r="H140" s="4" t="s">
        <v>151</v>
      </c>
    </row>
    <row r="141" spans="8:8" x14ac:dyDescent="0.3">
      <c r="H141" s="4" t="s">
        <v>152</v>
      </c>
    </row>
    <row r="142" spans="8:8" x14ac:dyDescent="0.3">
      <c r="H142" s="4" t="s">
        <v>153</v>
      </c>
    </row>
    <row r="143" spans="8:8" x14ac:dyDescent="0.3">
      <c r="H143" s="4" t="s">
        <v>154</v>
      </c>
    </row>
    <row r="144" spans="8:8" x14ac:dyDescent="0.3">
      <c r="H144" s="4" t="s">
        <v>155</v>
      </c>
    </row>
    <row r="145" spans="8:8" x14ac:dyDescent="0.3">
      <c r="H145" s="4" t="s">
        <v>156</v>
      </c>
    </row>
    <row r="146" spans="8:8" x14ac:dyDescent="0.3">
      <c r="H146" s="4" t="s">
        <v>157</v>
      </c>
    </row>
    <row r="147" spans="8:8" x14ac:dyDescent="0.3">
      <c r="H147" s="4" t="s">
        <v>158</v>
      </c>
    </row>
    <row r="148" spans="8:8" x14ac:dyDescent="0.3">
      <c r="H148" s="4" t="s">
        <v>159</v>
      </c>
    </row>
    <row r="149" spans="8:8" x14ac:dyDescent="0.3">
      <c r="H149" s="4" t="s">
        <v>160</v>
      </c>
    </row>
    <row r="150" spans="8:8" x14ac:dyDescent="0.3">
      <c r="H150" s="4" t="s">
        <v>161</v>
      </c>
    </row>
    <row r="151" spans="8:8" x14ac:dyDescent="0.3">
      <c r="H151" s="4" t="s">
        <v>162</v>
      </c>
    </row>
    <row r="152" spans="8:8" x14ac:dyDescent="0.3">
      <c r="H152" s="4" t="s">
        <v>163</v>
      </c>
    </row>
    <row r="153" spans="8:8" x14ac:dyDescent="0.3">
      <c r="H153" s="4" t="s">
        <v>164</v>
      </c>
    </row>
    <row r="154" spans="8:8" x14ac:dyDescent="0.3">
      <c r="H154" s="4" t="s">
        <v>165</v>
      </c>
    </row>
    <row r="155" spans="8:8" x14ac:dyDescent="0.3">
      <c r="H155" s="4" t="s">
        <v>166</v>
      </c>
    </row>
    <row r="156" spans="8:8" x14ac:dyDescent="0.3">
      <c r="H156" s="4" t="s">
        <v>167</v>
      </c>
    </row>
    <row r="157" spans="8:8" x14ac:dyDescent="0.3">
      <c r="H157" s="4" t="s">
        <v>168</v>
      </c>
    </row>
    <row r="158" spans="8:8" x14ac:dyDescent="0.3">
      <c r="H158" s="4" t="s">
        <v>169</v>
      </c>
    </row>
    <row r="159" spans="8:8" x14ac:dyDescent="0.3">
      <c r="H159" s="4" t="s">
        <v>170</v>
      </c>
    </row>
    <row r="160" spans="8:8" x14ac:dyDescent="0.3">
      <c r="H160" s="4" t="s">
        <v>171</v>
      </c>
    </row>
    <row r="161" spans="8:8" x14ac:dyDescent="0.3">
      <c r="H161" s="4" t="s">
        <v>172</v>
      </c>
    </row>
    <row r="162" spans="8:8" x14ac:dyDescent="0.3">
      <c r="H162" s="4" t="s">
        <v>173</v>
      </c>
    </row>
    <row r="163" spans="8:8" x14ac:dyDescent="0.3">
      <c r="H163" s="4" t="s">
        <v>174</v>
      </c>
    </row>
    <row r="164" spans="8:8" x14ac:dyDescent="0.3">
      <c r="H164" s="4" t="s">
        <v>175</v>
      </c>
    </row>
    <row r="165" spans="8:8" x14ac:dyDescent="0.3">
      <c r="H165" s="4" t="s">
        <v>176</v>
      </c>
    </row>
    <row r="166" spans="8:8" x14ac:dyDescent="0.3">
      <c r="H166" s="4" t="s">
        <v>177</v>
      </c>
    </row>
    <row r="167" spans="8:8" x14ac:dyDescent="0.3">
      <c r="H167" s="4" t="s">
        <v>178</v>
      </c>
    </row>
    <row r="168" spans="8:8" x14ac:dyDescent="0.3">
      <c r="H168" s="4" t="s">
        <v>179</v>
      </c>
    </row>
    <row r="169" spans="8:8" x14ac:dyDescent="0.3">
      <c r="H169" s="4" t="s">
        <v>180</v>
      </c>
    </row>
    <row r="170" spans="8:8" x14ac:dyDescent="0.3">
      <c r="H170" s="4" t="s">
        <v>181</v>
      </c>
    </row>
    <row r="171" spans="8:8" x14ac:dyDescent="0.3">
      <c r="H171" s="4" t="s">
        <v>182</v>
      </c>
    </row>
    <row r="172" spans="8:8" x14ac:dyDescent="0.3">
      <c r="H172" s="4" t="s">
        <v>183</v>
      </c>
    </row>
    <row r="173" spans="8:8" x14ac:dyDescent="0.3">
      <c r="H173" s="4" t="s">
        <v>184</v>
      </c>
    </row>
    <row r="174" spans="8:8" x14ac:dyDescent="0.3">
      <c r="H174" s="4" t="s">
        <v>185</v>
      </c>
    </row>
    <row r="175" spans="8:8" x14ac:dyDescent="0.3">
      <c r="H175" s="4" t="s">
        <v>186</v>
      </c>
    </row>
    <row r="176" spans="8:8" x14ac:dyDescent="0.3">
      <c r="H176" s="4" t="s">
        <v>187</v>
      </c>
    </row>
    <row r="177" spans="8:8" x14ac:dyDescent="0.3">
      <c r="H177" s="4" t="s">
        <v>188</v>
      </c>
    </row>
    <row r="178" spans="8:8" x14ac:dyDescent="0.3">
      <c r="H178" s="4" t="s">
        <v>189</v>
      </c>
    </row>
    <row r="179" spans="8:8" x14ac:dyDescent="0.3">
      <c r="H179" s="4" t="s">
        <v>190</v>
      </c>
    </row>
    <row r="180" spans="8:8" x14ac:dyDescent="0.3">
      <c r="H180" s="4" t="s">
        <v>191</v>
      </c>
    </row>
    <row r="181" spans="8:8" x14ac:dyDescent="0.3">
      <c r="H181" s="4" t="s">
        <v>192</v>
      </c>
    </row>
    <row r="182" spans="8:8" x14ac:dyDescent="0.3">
      <c r="H182" s="4" t="s">
        <v>193</v>
      </c>
    </row>
    <row r="183" spans="8:8" x14ac:dyDescent="0.3">
      <c r="H183" s="4" t="s">
        <v>194</v>
      </c>
    </row>
    <row r="184" spans="8:8" x14ac:dyDescent="0.3">
      <c r="H184" s="4" t="s">
        <v>195</v>
      </c>
    </row>
    <row r="185" spans="8:8" x14ac:dyDescent="0.3">
      <c r="H185" s="4" t="s">
        <v>196</v>
      </c>
    </row>
    <row r="186" spans="8:8" x14ac:dyDescent="0.3">
      <c r="H186" s="4" t="s">
        <v>197</v>
      </c>
    </row>
    <row r="187" spans="8:8" x14ac:dyDescent="0.3">
      <c r="H187" s="4" t="s">
        <v>198</v>
      </c>
    </row>
    <row r="188" spans="8:8" x14ac:dyDescent="0.3">
      <c r="H188" s="4" t="s">
        <v>199</v>
      </c>
    </row>
    <row r="189" spans="8:8" x14ac:dyDescent="0.3">
      <c r="H189" s="4" t="s">
        <v>200</v>
      </c>
    </row>
  </sheetData>
  <mergeCells count="12">
    <mergeCell ref="B51:C52"/>
    <mergeCell ref="D23:D24"/>
    <mergeCell ref="B16:C16"/>
    <mergeCell ref="B27:C27"/>
    <mergeCell ref="B46:C46"/>
    <mergeCell ref="B26:C26"/>
    <mergeCell ref="B19:C19"/>
    <mergeCell ref="B23:C24"/>
    <mergeCell ref="B25:C25"/>
    <mergeCell ref="D30:D31"/>
    <mergeCell ref="B30:C30"/>
    <mergeCell ref="B42:C43"/>
  </mergeCells>
  <dataValidations count="8">
    <dataValidation type="list" allowBlank="1" showInputMessage="1" showErrorMessage="1" sqref="D65546" xr:uid="{00000000-0002-0000-0000-000000000000}">
      <formula1>$P$15:$P$26</formula1>
    </dataValidation>
    <dataValidation type="list" allowBlank="1" showInputMessage="1" showErrorMessage="1" sqref="IV65544" xr:uid="{00000000-0002-0000-0000-000001000000}">
      <formula1>$K$15:$K$19</formula1>
    </dataValidation>
    <dataValidation type="list" allowBlank="1" showInputMessage="1" showErrorMessage="1" sqref="D65545" xr:uid="{00000000-0002-0000-0000-000002000000}">
      <formula1>$O$15:$O$26</formula1>
    </dataValidation>
    <dataValidation type="list" allowBlank="1" showInputMessage="1" showErrorMessage="1" sqref="IV65537 D65537" xr:uid="{00000000-0002-0000-0000-000003000000}">
      <formula1>$I$15:$I$17</formula1>
    </dataValidation>
    <dataValidation type="list" allowBlank="1" showInputMessage="1" showErrorMessage="1" sqref="IV65538:IV65542 D65538:D65542" xr:uid="{00000000-0002-0000-0000-000004000000}">
      <formula1>$H$15:$H$189</formula1>
    </dataValidation>
    <dataValidation type="list" allowBlank="1" showInputMessage="1" showErrorMessage="1" prompt="Please use drop down menu on the right side of the cell " sqref="D34" xr:uid="{00000000-0002-0000-0000-000005000000}">
      <formula1>"Environmental and Social Safeguards, Gender, Monitoring &amp; Evaluation, Budget, Other"</formula1>
    </dataValidation>
    <dataValidation allowBlank="1" showInputMessage="1" showErrorMessage="1" prompt="Please provide a description, world limit = 100" sqref="D35" xr:uid="{00000000-0002-0000-0000-000006000000}"/>
    <dataValidation type="list" allowBlank="1" showInputMessage="1" showErrorMessage="1" prompt="Please use drop down menu on the right side of the cell " sqref="D36" xr:uid="{00000000-0002-0000-0000-000007000000}">
      <formula1>"Condition met and cleared by the AFB Sec, Condition met but clearance pending by AFB Sec, Condition not met"</formula1>
    </dataValidation>
  </dataValidations>
  <hyperlinks>
    <hyperlink ref="D43" r:id="rId1" xr:uid="{00000000-0004-0000-0000-000000000000}"/>
    <hyperlink ref="D48" r:id="rId2" xr:uid="{00000000-0004-0000-0000-000001000000}"/>
    <hyperlink ref="D54" r:id="rId3" xr:uid="{00000000-0004-0000-0000-000002000000}"/>
    <hyperlink ref="D58" r:id="rId4" display="mctorres@caf.com /" xr:uid="{00000000-0004-0000-0000-000003000000}"/>
    <hyperlink ref="D62" r:id="rId5" xr:uid="{00000000-0004-0000-0000-000004000000}"/>
    <hyperlink ref="D66" r:id="rId6" xr:uid="{00000000-0004-0000-0000-000005000000}"/>
  </hyperlinks>
  <pageMargins left="0.7" right="0.7" top="0.75" bottom="0.75" header="0.3" footer="0.3"/>
  <pageSetup orientation="landscape" r:id="rId7"/>
  <drawing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0"/>
  </sheetPr>
  <dimension ref="B1:AN83"/>
  <sheetViews>
    <sheetView zoomScale="90" zoomScaleNormal="90" workbookViewId="0">
      <selection activeCell="E10" sqref="E10:F10"/>
    </sheetView>
  </sheetViews>
  <sheetFormatPr defaultColWidth="8.7265625" defaultRowHeight="14" x14ac:dyDescent="0.3"/>
  <cols>
    <col min="1" max="1" width="1.453125" style="23" customWidth="1"/>
    <col min="2" max="2" width="1.453125" style="22" customWidth="1"/>
    <col min="3" max="3" width="13.7265625" style="22" customWidth="1"/>
    <col min="4" max="4" width="29.26953125" style="22" customWidth="1"/>
    <col min="5" max="5" width="50.1796875" style="23" customWidth="1"/>
    <col min="6" max="6" width="32.453125" style="23" customWidth="1"/>
    <col min="7" max="7" width="13.453125" style="23" customWidth="1"/>
    <col min="8" max="8" width="1.81640625" style="23" customWidth="1"/>
    <col min="9" max="9" width="11.26953125" style="23" customWidth="1"/>
    <col min="10" max="10" width="6.1796875" style="23" customWidth="1"/>
    <col min="11" max="12" width="18.1796875" style="23" customWidth="1"/>
    <col min="13" max="13" width="27.7265625" style="23" customWidth="1"/>
    <col min="14" max="14" width="18.54296875" style="23" customWidth="1"/>
    <col min="15" max="15" width="14.26953125" style="23" customWidth="1"/>
    <col min="16" max="16" width="1.7265625" style="23" customWidth="1"/>
    <col min="17" max="17" width="10.26953125" style="23" customWidth="1"/>
    <col min="18" max="19" width="8.7265625" style="23"/>
    <col min="20" max="20" width="23" style="23" customWidth="1"/>
    <col min="21" max="21" width="28.26953125" style="23" customWidth="1"/>
    <col min="22" max="22" width="23.7265625" style="23" customWidth="1"/>
    <col min="23" max="23" width="12.26953125" style="23" customWidth="1"/>
    <col min="24" max="24" width="2.26953125" style="23" customWidth="1"/>
    <col min="25" max="25" width="10.7265625" style="23" customWidth="1"/>
    <col min="26" max="26" width="5.81640625" style="23" customWidth="1"/>
    <col min="27" max="27" width="4.7265625" style="23" customWidth="1"/>
    <col min="28" max="28" width="24.7265625" style="23" customWidth="1"/>
    <col min="29" max="29" width="22.54296875" style="23" customWidth="1"/>
    <col min="30" max="30" width="30.453125" style="23" customWidth="1"/>
    <col min="31" max="31" width="13.453125" style="23" customWidth="1"/>
    <col min="32" max="32" width="2.7265625" style="23" customWidth="1"/>
    <col min="33" max="33" width="10.7265625" style="23" customWidth="1"/>
    <col min="34" max="34" width="4.7265625" style="23" customWidth="1"/>
    <col min="35" max="35" width="5" style="23" customWidth="1"/>
    <col min="36" max="36" width="23.26953125" style="23" customWidth="1"/>
    <col min="37" max="37" width="21" style="23" customWidth="1"/>
    <col min="38" max="38" width="32.1796875" style="23" customWidth="1"/>
    <col min="39" max="39" width="14.1796875" style="23" customWidth="1"/>
    <col min="40" max="40" width="2.81640625" style="23" customWidth="1"/>
    <col min="41" max="16384" width="8.7265625" style="23"/>
  </cols>
  <sheetData>
    <row r="1" spans="2:40" ht="14.5" thickBot="1" x14ac:dyDescent="0.35"/>
    <row r="2" spans="2:40" ht="14.5" thickBot="1" x14ac:dyDescent="0.35">
      <c r="B2" s="66"/>
      <c r="C2" s="67"/>
      <c r="D2" s="67"/>
      <c r="E2" s="68"/>
      <c r="F2" s="68"/>
      <c r="G2" s="68"/>
      <c r="H2" s="69"/>
      <c r="J2" s="66"/>
      <c r="K2" s="67"/>
      <c r="L2" s="67"/>
      <c r="M2" s="68"/>
      <c r="N2" s="68"/>
      <c r="O2" s="68"/>
      <c r="P2" s="69"/>
      <c r="R2" s="66"/>
      <c r="S2" s="67"/>
      <c r="T2" s="67"/>
      <c r="U2" s="68"/>
      <c r="V2" s="68"/>
      <c r="W2" s="68"/>
      <c r="X2" s="69"/>
      <c r="Z2" s="66"/>
      <c r="AA2" s="67"/>
      <c r="AB2" s="67"/>
      <c r="AC2" s="68"/>
      <c r="AD2" s="68"/>
      <c r="AE2" s="68"/>
      <c r="AF2" s="69"/>
      <c r="AH2" s="66"/>
      <c r="AI2" s="67"/>
      <c r="AJ2" s="67"/>
      <c r="AK2" s="68"/>
      <c r="AL2" s="68"/>
      <c r="AM2" s="68"/>
      <c r="AN2" s="69"/>
    </row>
    <row r="3" spans="2:40" ht="20.65" customHeight="1" thickBot="1" x14ac:dyDescent="0.45">
      <c r="B3" s="70"/>
      <c r="C3" s="591" t="s">
        <v>894</v>
      </c>
      <c r="D3" s="592"/>
      <c r="E3" s="592"/>
      <c r="F3" s="592"/>
      <c r="G3" s="593"/>
      <c r="H3" s="71"/>
      <c r="J3" s="70"/>
      <c r="K3" s="591" t="s">
        <v>779</v>
      </c>
      <c r="L3" s="592"/>
      <c r="M3" s="592"/>
      <c r="N3" s="592"/>
      <c r="O3" s="593"/>
      <c r="P3" s="71"/>
      <c r="R3" s="70"/>
      <c r="S3" s="591" t="s">
        <v>780</v>
      </c>
      <c r="T3" s="592"/>
      <c r="U3" s="592"/>
      <c r="V3" s="592"/>
      <c r="W3" s="593"/>
      <c r="X3" s="71"/>
      <c r="Z3" s="70"/>
      <c r="AA3" s="591" t="s">
        <v>781</v>
      </c>
      <c r="AB3" s="592"/>
      <c r="AC3" s="592"/>
      <c r="AD3" s="592"/>
      <c r="AE3" s="593"/>
      <c r="AF3" s="71"/>
      <c r="AH3" s="70"/>
      <c r="AI3" s="591" t="s">
        <v>782</v>
      </c>
      <c r="AJ3" s="592"/>
      <c r="AK3" s="592"/>
      <c r="AL3" s="592"/>
      <c r="AM3" s="593"/>
      <c r="AN3" s="71"/>
    </row>
    <row r="4" spans="2:40" ht="14.65" customHeight="1" x14ac:dyDescent="0.3">
      <c r="B4" s="618"/>
      <c r="C4" s="595"/>
      <c r="D4" s="595"/>
      <c r="E4" s="595"/>
      <c r="F4" s="595"/>
      <c r="G4" s="73"/>
      <c r="H4" s="71"/>
      <c r="J4" s="594"/>
      <c r="K4" s="595"/>
      <c r="L4" s="595"/>
      <c r="M4" s="595"/>
      <c r="N4" s="595"/>
      <c r="O4" s="73"/>
      <c r="P4" s="71"/>
      <c r="R4" s="594"/>
      <c r="S4" s="595"/>
      <c r="T4" s="595"/>
      <c r="U4" s="595"/>
      <c r="V4" s="595"/>
      <c r="W4" s="73"/>
      <c r="X4" s="71"/>
      <c r="Z4" s="594"/>
      <c r="AA4" s="595"/>
      <c r="AB4" s="595"/>
      <c r="AC4" s="595"/>
      <c r="AD4" s="595"/>
      <c r="AE4" s="73"/>
      <c r="AF4" s="71"/>
      <c r="AH4" s="594"/>
      <c r="AI4" s="595"/>
      <c r="AJ4" s="595"/>
      <c r="AK4" s="595"/>
      <c r="AL4" s="595"/>
      <c r="AM4" s="73"/>
      <c r="AN4" s="71"/>
    </row>
    <row r="5" spans="2:40" x14ac:dyDescent="0.3">
      <c r="B5" s="72"/>
      <c r="C5" s="596"/>
      <c r="D5" s="596"/>
      <c r="E5" s="596"/>
      <c r="F5" s="596"/>
      <c r="G5" s="73"/>
      <c r="H5" s="71"/>
      <c r="J5" s="72"/>
      <c r="K5" s="596"/>
      <c r="L5" s="596"/>
      <c r="M5" s="596"/>
      <c r="N5" s="596"/>
      <c r="O5" s="73"/>
      <c r="P5" s="71"/>
      <c r="R5" s="72"/>
      <c r="S5" s="596"/>
      <c r="T5" s="596"/>
      <c r="U5" s="596"/>
      <c r="V5" s="596"/>
      <c r="W5" s="73"/>
      <c r="X5" s="71"/>
      <c r="Z5" s="72"/>
      <c r="AA5" s="596"/>
      <c r="AB5" s="596"/>
      <c r="AC5" s="596"/>
      <c r="AD5" s="596"/>
      <c r="AE5" s="73"/>
      <c r="AF5" s="71"/>
      <c r="AH5" s="72"/>
      <c r="AI5" s="596"/>
      <c r="AJ5" s="596"/>
      <c r="AK5" s="596"/>
      <c r="AL5" s="596"/>
      <c r="AM5" s="73"/>
      <c r="AN5" s="71"/>
    </row>
    <row r="6" spans="2:40" x14ac:dyDescent="0.3">
      <c r="B6" s="72"/>
      <c r="C6" s="48"/>
      <c r="D6" s="53"/>
      <c r="E6" s="49"/>
      <c r="F6" s="73"/>
      <c r="G6" s="73"/>
      <c r="H6" s="71"/>
      <c r="J6" s="72"/>
      <c r="K6" s="48"/>
      <c r="L6" s="53"/>
      <c r="M6" s="49"/>
      <c r="N6" s="73"/>
      <c r="O6" s="73"/>
      <c r="P6" s="71"/>
      <c r="R6" s="72"/>
      <c r="S6" s="48"/>
      <c r="T6" s="53"/>
      <c r="U6" s="49"/>
      <c r="V6" s="73"/>
      <c r="W6" s="73"/>
      <c r="X6" s="71"/>
      <c r="Z6" s="72"/>
      <c r="AA6" s="48"/>
      <c r="AB6" s="53"/>
      <c r="AC6" s="49"/>
      <c r="AD6" s="73"/>
      <c r="AE6" s="73"/>
      <c r="AF6" s="71"/>
      <c r="AH6" s="72"/>
      <c r="AI6" s="48"/>
      <c r="AJ6" s="53"/>
      <c r="AK6" s="49"/>
      <c r="AL6" s="73"/>
      <c r="AM6" s="73"/>
      <c r="AN6" s="71"/>
    </row>
    <row r="7" spans="2:40" ht="13.9" customHeight="1" thickBot="1" x14ac:dyDescent="0.35">
      <c r="B7" s="72"/>
      <c r="C7" s="584" t="s">
        <v>230</v>
      </c>
      <c r="D7" s="584"/>
      <c r="E7" s="50"/>
      <c r="F7" s="73"/>
      <c r="G7" s="73"/>
      <c r="H7" s="71"/>
      <c r="J7" s="72"/>
      <c r="K7" s="584" t="s">
        <v>230</v>
      </c>
      <c r="L7" s="584"/>
      <c r="M7" s="50"/>
      <c r="N7" s="73"/>
      <c r="O7" s="73"/>
      <c r="P7" s="71"/>
      <c r="R7" s="72"/>
      <c r="S7" s="584" t="s">
        <v>230</v>
      </c>
      <c r="T7" s="584"/>
      <c r="U7" s="50"/>
      <c r="V7" s="73"/>
      <c r="W7" s="73"/>
      <c r="X7" s="71"/>
      <c r="Z7" s="72"/>
      <c r="AA7" s="584" t="s">
        <v>230</v>
      </c>
      <c r="AB7" s="584"/>
      <c r="AC7" s="50"/>
      <c r="AD7" s="73"/>
      <c r="AE7" s="73"/>
      <c r="AF7" s="71"/>
      <c r="AH7" s="72"/>
      <c r="AI7" s="584" t="s">
        <v>230</v>
      </c>
      <c r="AJ7" s="584"/>
      <c r="AK7" s="50"/>
      <c r="AL7" s="73"/>
      <c r="AM7" s="73"/>
      <c r="AN7" s="71"/>
    </row>
    <row r="8" spans="2:40" ht="45.75" customHeight="1" thickBot="1" x14ac:dyDescent="0.35">
      <c r="B8" s="72"/>
      <c r="C8" s="597" t="s">
        <v>238</v>
      </c>
      <c r="D8" s="597"/>
      <c r="E8" s="597"/>
      <c r="F8" s="597"/>
      <c r="G8" s="73"/>
      <c r="H8" s="71"/>
      <c r="I8" s="402"/>
      <c r="J8" s="72"/>
      <c r="K8" s="597" t="s">
        <v>238</v>
      </c>
      <c r="L8" s="597"/>
      <c r="M8" s="597"/>
      <c r="N8" s="597"/>
      <c r="O8" s="73"/>
      <c r="P8" s="71"/>
      <c r="Q8" s="398"/>
      <c r="R8" s="72"/>
      <c r="S8" s="597" t="s">
        <v>238</v>
      </c>
      <c r="T8" s="597"/>
      <c r="U8" s="597"/>
      <c r="V8" s="597"/>
      <c r="W8" s="73"/>
      <c r="X8" s="71"/>
      <c r="Y8" s="398"/>
      <c r="Z8" s="72"/>
      <c r="AA8" s="597" t="s">
        <v>238</v>
      </c>
      <c r="AB8" s="597"/>
      <c r="AC8" s="597"/>
      <c r="AD8" s="597"/>
      <c r="AE8" s="73"/>
      <c r="AF8" s="71"/>
      <c r="AG8" s="405"/>
      <c r="AH8" s="72"/>
      <c r="AI8" s="597" t="s">
        <v>238</v>
      </c>
      <c r="AJ8" s="597"/>
      <c r="AK8" s="597"/>
      <c r="AL8" s="597"/>
      <c r="AM8" s="73"/>
      <c r="AN8" s="71"/>
    </row>
    <row r="9" spans="2:40" ht="33" customHeight="1" thickBot="1" x14ac:dyDescent="0.35">
      <c r="B9" s="72"/>
      <c r="C9" s="598" t="s">
        <v>864</v>
      </c>
      <c r="D9" s="598"/>
      <c r="E9" s="616">
        <v>723956</v>
      </c>
      <c r="F9" s="617"/>
      <c r="G9" s="73"/>
      <c r="H9" s="71"/>
      <c r="J9" s="72"/>
      <c r="K9" s="598" t="s">
        <v>658</v>
      </c>
      <c r="L9" s="598"/>
      <c r="M9" s="599"/>
      <c r="N9" s="600"/>
      <c r="O9" s="73"/>
      <c r="P9" s="71"/>
      <c r="R9" s="72"/>
      <c r="S9" s="598" t="s">
        <v>658</v>
      </c>
      <c r="T9" s="598"/>
      <c r="U9" s="599"/>
      <c r="V9" s="600"/>
      <c r="W9" s="73"/>
      <c r="X9" s="71"/>
      <c r="Z9" s="72"/>
      <c r="AA9" s="598" t="s">
        <v>658</v>
      </c>
      <c r="AB9" s="598"/>
      <c r="AC9" s="599"/>
      <c r="AD9" s="600"/>
      <c r="AE9" s="73"/>
      <c r="AF9" s="71"/>
      <c r="AH9" s="72"/>
      <c r="AI9" s="598" t="s">
        <v>658</v>
      </c>
      <c r="AJ9" s="598"/>
      <c r="AK9" s="599"/>
      <c r="AL9" s="600"/>
      <c r="AM9" s="73"/>
      <c r="AN9" s="71"/>
    </row>
    <row r="10" spans="2:40" ht="180.75" customHeight="1" thickBot="1" x14ac:dyDescent="0.35">
      <c r="B10" s="72"/>
      <c r="C10" s="584" t="s">
        <v>231</v>
      </c>
      <c r="D10" s="584"/>
      <c r="E10" s="614" t="s">
        <v>865</v>
      </c>
      <c r="F10" s="615"/>
      <c r="G10" s="73"/>
      <c r="H10" s="71"/>
      <c r="J10" s="72"/>
      <c r="K10" s="584" t="s">
        <v>231</v>
      </c>
      <c r="L10" s="584"/>
      <c r="M10" s="601"/>
      <c r="N10" s="602"/>
      <c r="O10" s="73"/>
      <c r="P10" s="71"/>
      <c r="R10" s="72"/>
      <c r="S10" s="584" t="s">
        <v>231</v>
      </c>
      <c r="T10" s="584"/>
      <c r="U10" s="601"/>
      <c r="V10" s="602"/>
      <c r="W10" s="73"/>
      <c r="X10" s="71"/>
      <c r="Z10" s="72"/>
      <c r="AA10" s="584" t="s">
        <v>231</v>
      </c>
      <c r="AB10" s="584"/>
      <c r="AC10" s="601"/>
      <c r="AD10" s="602"/>
      <c r="AE10" s="73"/>
      <c r="AF10" s="71"/>
      <c r="AH10" s="72"/>
      <c r="AI10" s="584" t="s">
        <v>231</v>
      </c>
      <c r="AJ10" s="584"/>
      <c r="AK10" s="601"/>
      <c r="AL10" s="602"/>
      <c r="AM10" s="73"/>
      <c r="AN10" s="71"/>
    </row>
    <row r="11" spans="2:40" ht="14.5" thickBot="1" x14ac:dyDescent="0.35">
      <c r="B11" s="72"/>
      <c r="C11" s="53"/>
      <c r="D11" s="53"/>
      <c r="E11" s="73"/>
      <c r="F11" s="73"/>
      <c r="G11" s="73"/>
      <c r="H11" s="71"/>
      <c r="J11" s="72"/>
      <c r="K11" s="53"/>
      <c r="L11" s="53"/>
      <c r="M11" s="73"/>
      <c r="N11" s="73"/>
      <c r="O11" s="73"/>
      <c r="P11" s="71"/>
      <c r="R11" s="72"/>
      <c r="S11" s="53"/>
      <c r="T11" s="53"/>
      <c r="U11" s="73"/>
      <c r="V11" s="73"/>
      <c r="W11" s="73"/>
      <c r="X11" s="71"/>
      <c r="Z11" s="72"/>
      <c r="AA11" s="53"/>
      <c r="AB11" s="53"/>
      <c r="AC11" s="73"/>
      <c r="AD11" s="73"/>
      <c r="AE11" s="73"/>
      <c r="AF11" s="71"/>
      <c r="AH11" s="72"/>
      <c r="AI11" s="53"/>
      <c r="AJ11" s="53"/>
      <c r="AK11" s="73"/>
      <c r="AL11" s="73"/>
      <c r="AM11" s="73"/>
      <c r="AN11" s="71"/>
    </row>
    <row r="12" spans="2:40" ht="18.75" customHeight="1" thickBot="1" x14ac:dyDescent="0.35">
      <c r="B12" s="72"/>
      <c r="C12" s="584" t="s">
        <v>295</v>
      </c>
      <c r="D12" s="584"/>
      <c r="E12" s="599" t="s">
        <v>866</v>
      </c>
      <c r="F12" s="600"/>
      <c r="G12" s="73"/>
      <c r="H12" s="71"/>
      <c r="J12" s="72"/>
      <c r="K12" s="584" t="s">
        <v>295</v>
      </c>
      <c r="L12" s="584"/>
      <c r="M12" s="599"/>
      <c r="N12" s="600"/>
      <c r="O12" s="73"/>
      <c r="P12" s="71"/>
      <c r="R12" s="72"/>
      <c r="S12" s="584" t="s">
        <v>295</v>
      </c>
      <c r="T12" s="584"/>
      <c r="U12" s="599"/>
      <c r="V12" s="600"/>
      <c r="W12" s="73"/>
      <c r="X12" s="71"/>
      <c r="Z12" s="72"/>
      <c r="AA12" s="584" t="s">
        <v>295</v>
      </c>
      <c r="AB12" s="584"/>
      <c r="AC12" s="599"/>
      <c r="AD12" s="600"/>
      <c r="AE12" s="73"/>
      <c r="AF12" s="71"/>
      <c r="AH12" s="72"/>
      <c r="AI12" s="584" t="s">
        <v>295</v>
      </c>
      <c r="AJ12" s="584"/>
      <c r="AK12" s="599"/>
      <c r="AL12" s="600"/>
      <c r="AM12" s="73"/>
      <c r="AN12" s="71"/>
    </row>
    <row r="13" spans="2:40" ht="15" customHeight="1" x14ac:dyDescent="0.3">
      <c r="B13" s="72"/>
      <c r="C13" s="603" t="s">
        <v>294</v>
      </c>
      <c r="D13" s="603"/>
      <c r="E13" s="603"/>
      <c r="F13" s="603"/>
      <c r="G13" s="73"/>
      <c r="H13" s="71"/>
      <c r="J13" s="72"/>
      <c r="K13" s="603" t="s">
        <v>294</v>
      </c>
      <c r="L13" s="603"/>
      <c r="M13" s="603"/>
      <c r="N13" s="603"/>
      <c r="O13" s="73"/>
      <c r="P13" s="71"/>
      <c r="R13" s="72"/>
      <c r="S13" s="603" t="s">
        <v>294</v>
      </c>
      <c r="T13" s="603"/>
      <c r="U13" s="603"/>
      <c r="V13" s="603"/>
      <c r="W13" s="73"/>
      <c r="X13" s="71"/>
      <c r="Z13" s="72"/>
      <c r="AA13" s="603" t="s">
        <v>294</v>
      </c>
      <c r="AB13" s="603"/>
      <c r="AC13" s="603"/>
      <c r="AD13" s="603"/>
      <c r="AE13" s="73"/>
      <c r="AF13" s="71"/>
      <c r="AH13" s="72"/>
      <c r="AI13" s="603" t="s">
        <v>294</v>
      </c>
      <c r="AJ13" s="603"/>
      <c r="AK13" s="603"/>
      <c r="AL13" s="603"/>
      <c r="AM13" s="73"/>
      <c r="AN13" s="71"/>
    </row>
    <row r="14" spans="2:40" ht="15" customHeight="1" x14ac:dyDescent="0.3">
      <c r="B14" s="72"/>
      <c r="C14" s="392"/>
      <c r="D14" s="392"/>
      <c r="E14" s="392"/>
      <c r="F14" s="392"/>
      <c r="G14" s="73"/>
      <c r="H14" s="71"/>
      <c r="J14" s="72"/>
      <c r="K14" s="392"/>
      <c r="L14" s="392"/>
      <c r="M14" s="392"/>
      <c r="N14" s="392"/>
      <c r="O14" s="73"/>
      <c r="P14" s="71"/>
      <c r="R14" s="72"/>
      <c r="S14" s="392"/>
      <c r="T14" s="392"/>
      <c r="U14" s="392"/>
      <c r="V14" s="392"/>
      <c r="W14" s="73"/>
      <c r="X14" s="71"/>
      <c r="Z14" s="72"/>
      <c r="AA14" s="401"/>
      <c r="AB14" s="401"/>
      <c r="AC14" s="401"/>
      <c r="AD14" s="401"/>
      <c r="AE14" s="73"/>
      <c r="AF14" s="71"/>
      <c r="AH14" s="72"/>
      <c r="AI14" s="401"/>
      <c r="AJ14" s="401"/>
      <c r="AK14" s="401"/>
      <c r="AL14" s="401"/>
      <c r="AM14" s="73"/>
      <c r="AN14" s="71"/>
    </row>
    <row r="15" spans="2:40" ht="14.65" customHeight="1" thickBot="1" x14ac:dyDescent="0.35">
      <c r="B15" s="72"/>
      <c r="C15" s="584" t="s">
        <v>214</v>
      </c>
      <c r="D15" s="584"/>
      <c r="E15" s="73"/>
      <c r="F15" s="73"/>
      <c r="G15" s="73"/>
      <c r="H15" s="71"/>
      <c r="I15" s="24"/>
      <c r="J15" s="72"/>
      <c r="K15" s="584" t="s">
        <v>214</v>
      </c>
      <c r="L15" s="584"/>
      <c r="M15" s="73"/>
      <c r="N15" s="73"/>
      <c r="O15" s="73"/>
      <c r="P15" s="71"/>
      <c r="R15" s="72"/>
      <c r="S15" s="584" t="s">
        <v>214</v>
      </c>
      <c r="T15" s="584"/>
      <c r="U15" s="73"/>
      <c r="V15" s="73"/>
      <c r="W15" s="73"/>
      <c r="X15" s="71"/>
      <c r="Z15" s="72"/>
      <c r="AA15" s="584" t="s">
        <v>214</v>
      </c>
      <c r="AB15" s="584"/>
      <c r="AC15" s="73"/>
      <c r="AD15" s="73"/>
      <c r="AE15" s="73"/>
      <c r="AF15" s="71"/>
      <c r="AH15" s="72"/>
      <c r="AI15" s="584" t="s">
        <v>214</v>
      </c>
      <c r="AJ15" s="584"/>
      <c r="AK15" s="73"/>
      <c r="AL15" s="73"/>
      <c r="AM15" s="73"/>
      <c r="AN15" s="71"/>
    </row>
    <row r="16" spans="2:40" ht="49.9" customHeight="1" thickBot="1" x14ac:dyDescent="0.35">
      <c r="B16" s="72"/>
      <c r="C16" s="584" t="s">
        <v>271</v>
      </c>
      <c r="D16" s="584"/>
      <c r="E16" s="461" t="s">
        <v>215</v>
      </c>
      <c r="F16" s="462" t="s">
        <v>216</v>
      </c>
      <c r="G16" s="73"/>
      <c r="H16" s="71"/>
      <c r="I16" s="24"/>
      <c r="J16" s="72"/>
      <c r="K16" s="584" t="s">
        <v>271</v>
      </c>
      <c r="L16" s="584"/>
      <c r="M16" s="151" t="s">
        <v>215</v>
      </c>
      <c r="N16" s="152" t="s">
        <v>216</v>
      </c>
      <c r="O16" s="73"/>
      <c r="P16" s="71"/>
      <c r="R16" s="72"/>
      <c r="S16" s="584" t="s">
        <v>271</v>
      </c>
      <c r="T16" s="584"/>
      <c r="U16" s="151" t="s">
        <v>215</v>
      </c>
      <c r="V16" s="152" t="s">
        <v>216</v>
      </c>
      <c r="W16" s="73"/>
      <c r="X16" s="71"/>
      <c r="Z16" s="72"/>
      <c r="AA16" s="584" t="s">
        <v>271</v>
      </c>
      <c r="AB16" s="584"/>
      <c r="AC16" s="151" t="s">
        <v>215</v>
      </c>
      <c r="AD16" s="152" t="s">
        <v>216</v>
      </c>
      <c r="AE16" s="73"/>
      <c r="AF16" s="71"/>
      <c r="AH16" s="72"/>
      <c r="AI16" s="584" t="s">
        <v>271</v>
      </c>
      <c r="AJ16" s="584"/>
      <c r="AK16" s="151" t="s">
        <v>215</v>
      </c>
      <c r="AL16" s="152" t="s">
        <v>216</v>
      </c>
      <c r="AM16" s="73"/>
      <c r="AN16" s="71"/>
    </row>
    <row r="17" spans="2:40" ht="52" x14ac:dyDescent="0.3">
      <c r="B17" s="72"/>
      <c r="C17" s="53"/>
      <c r="D17" s="53"/>
      <c r="E17" s="463" t="s">
        <v>867</v>
      </c>
      <c r="F17" s="464">
        <f>+F18+F25</f>
        <v>285855.03999999998</v>
      </c>
      <c r="G17" s="73"/>
      <c r="H17" s="71"/>
      <c r="I17" s="24"/>
      <c r="J17" s="72"/>
      <c r="K17" s="53"/>
      <c r="L17" s="53"/>
      <c r="M17" s="35"/>
      <c r="N17" s="36"/>
      <c r="O17" s="73"/>
      <c r="P17" s="71"/>
      <c r="R17" s="72"/>
      <c r="S17" s="53"/>
      <c r="T17" s="53"/>
      <c r="U17" s="35"/>
      <c r="V17" s="36"/>
      <c r="W17" s="73"/>
      <c r="X17" s="71"/>
      <c r="Z17" s="72"/>
      <c r="AA17" s="53"/>
      <c r="AB17" s="53"/>
      <c r="AC17" s="35"/>
      <c r="AD17" s="36"/>
      <c r="AE17" s="73"/>
      <c r="AF17" s="71"/>
      <c r="AH17" s="72"/>
      <c r="AI17" s="53"/>
      <c r="AJ17" s="53"/>
      <c r="AK17" s="35"/>
      <c r="AL17" s="36"/>
      <c r="AM17" s="73"/>
      <c r="AN17" s="71"/>
    </row>
    <row r="18" spans="2:40" x14ac:dyDescent="0.3">
      <c r="B18" s="72"/>
      <c r="C18" s="53"/>
      <c r="D18" s="53"/>
      <c r="E18" s="465" t="s">
        <v>868</v>
      </c>
      <c r="F18" s="466">
        <f>SUM(F19:F24)</f>
        <v>267049.99</v>
      </c>
      <c r="G18" s="73"/>
      <c r="H18" s="71"/>
      <c r="I18" s="24"/>
      <c r="J18" s="72"/>
      <c r="K18" s="53"/>
      <c r="L18" s="53"/>
      <c r="M18" s="25"/>
      <c r="N18" s="460"/>
      <c r="O18" s="73"/>
      <c r="P18" s="71"/>
      <c r="R18" s="72"/>
      <c r="S18" s="53"/>
      <c r="T18" s="53"/>
      <c r="U18" s="25"/>
      <c r="V18" s="460"/>
      <c r="W18" s="73"/>
      <c r="X18" s="71"/>
      <c r="Z18" s="72"/>
      <c r="AA18" s="53"/>
      <c r="AB18" s="53"/>
      <c r="AC18" s="25"/>
      <c r="AD18" s="460"/>
      <c r="AE18" s="73"/>
      <c r="AF18" s="71"/>
      <c r="AH18" s="72"/>
      <c r="AI18" s="53"/>
      <c r="AJ18" s="53"/>
      <c r="AK18" s="25"/>
      <c r="AL18" s="460"/>
      <c r="AM18" s="73"/>
      <c r="AN18" s="71"/>
    </row>
    <row r="19" spans="2:40" ht="26" x14ac:dyDescent="0.3">
      <c r="B19" s="72"/>
      <c r="C19" s="53"/>
      <c r="D19" s="53"/>
      <c r="E19" s="467" t="s">
        <v>869</v>
      </c>
      <c r="F19" s="468">
        <v>115829.58</v>
      </c>
      <c r="G19" s="73"/>
      <c r="H19" s="71"/>
      <c r="I19" s="24"/>
      <c r="J19" s="72"/>
      <c r="K19" s="53"/>
      <c r="L19" s="53"/>
      <c r="M19" s="25"/>
      <c r="N19" s="460"/>
      <c r="O19" s="73"/>
      <c r="P19" s="71"/>
      <c r="R19" s="72"/>
      <c r="S19" s="53"/>
      <c r="T19" s="53"/>
      <c r="U19" s="25"/>
      <c r="V19" s="460"/>
      <c r="W19" s="73"/>
      <c r="X19" s="71"/>
      <c r="Z19" s="72"/>
      <c r="AA19" s="53"/>
      <c r="AB19" s="53"/>
      <c r="AC19" s="25"/>
      <c r="AD19" s="460"/>
      <c r="AE19" s="73"/>
      <c r="AF19" s="71"/>
      <c r="AH19" s="72"/>
      <c r="AI19" s="53"/>
      <c r="AJ19" s="53"/>
      <c r="AK19" s="25"/>
      <c r="AL19" s="460"/>
      <c r="AM19" s="73"/>
      <c r="AN19" s="71"/>
    </row>
    <row r="20" spans="2:40" ht="26" x14ac:dyDescent="0.3">
      <c r="B20" s="72"/>
      <c r="C20" s="53"/>
      <c r="D20" s="53"/>
      <c r="E20" s="467" t="s">
        <v>870</v>
      </c>
      <c r="F20" s="468">
        <v>30761.75</v>
      </c>
      <c r="G20" s="73"/>
      <c r="H20" s="71"/>
      <c r="I20" s="24"/>
      <c r="J20" s="72"/>
      <c r="K20" s="53"/>
      <c r="L20" s="53"/>
      <c r="M20" s="25"/>
      <c r="N20" s="460"/>
      <c r="O20" s="73"/>
      <c r="P20" s="71"/>
      <c r="R20" s="72"/>
      <c r="S20" s="53"/>
      <c r="T20" s="53"/>
      <c r="U20" s="25"/>
      <c r="V20" s="460"/>
      <c r="W20" s="73"/>
      <c r="X20" s="71"/>
      <c r="Z20" s="72"/>
      <c r="AA20" s="53"/>
      <c r="AB20" s="53"/>
      <c r="AC20" s="25"/>
      <c r="AD20" s="460"/>
      <c r="AE20" s="73"/>
      <c r="AF20" s="71"/>
      <c r="AH20" s="72"/>
      <c r="AI20" s="53"/>
      <c r="AJ20" s="53"/>
      <c r="AK20" s="25"/>
      <c r="AL20" s="460"/>
      <c r="AM20" s="73"/>
      <c r="AN20" s="71"/>
    </row>
    <row r="21" spans="2:40" ht="26" x14ac:dyDescent="0.3">
      <c r="B21" s="72"/>
      <c r="C21" s="53"/>
      <c r="D21" s="53"/>
      <c r="E21" s="467" t="s">
        <v>871</v>
      </c>
      <c r="F21" s="468">
        <v>111544.97</v>
      </c>
      <c r="G21" s="73"/>
      <c r="H21" s="71"/>
      <c r="I21" s="24"/>
      <c r="J21" s="72"/>
      <c r="K21" s="53"/>
      <c r="L21" s="53"/>
      <c r="M21" s="25"/>
      <c r="N21" s="460"/>
      <c r="O21" s="73"/>
      <c r="P21" s="71"/>
      <c r="R21" s="72"/>
      <c r="S21" s="53"/>
      <c r="T21" s="53"/>
      <c r="U21" s="25"/>
      <c r="V21" s="460"/>
      <c r="W21" s="73"/>
      <c r="X21" s="71"/>
      <c r="Z21" s="72"/>
      <c r="AA21" s="53"/>
      <c r="AB21" s="53"/>
      <c r="AC21" s="25"/>
      <c r="AD21" s="460"/>
      <c r="AE21" s="73"/>
      <c r="AF21" s="71"/>
      <c r="AH21" s="72"/>
      <c r="AI21" s="53"/>
      <c r="AJ21" s="53"/>
      <c r="AK21" s="25"/>
      <c r="AL21" s="460"/>
      <c r="AM21" s="73"/>
      <c r="AN21" s="71"/>
    </row>
    <row r="22" spans="2:40" x14ac:dyDescent="0.3">
      <c r="B22" s="72"/>
      <c r="C22" s="53"/>
      <c r="D22" s="53"/>
      <c r="E22" s="469" t="s">
        <v>872</v>
      </c>
      <c r="F22" s="468">
        <v>764.58</v>
      </c>
      <c r="G22" s="73"/>
      <c r="H22" s="71"/>
      <c r="I22" s="24"/>
      <c r="J22" s="72"/>
      <c r="K22" s="53"/>
      <c r="L22" s="53"/>
      <c r="M22" s="25"/>
      <c r="N22" s="460"/>
      <c r="O22" s="73"/>
      <c r="P22" s="71"/>
      <c r="R22" s="72"/>
      <c r="S22" s="53"/>
      <c r="T22" s="53"/>
      <c r="U22" s="25"/>
      <c r="V22" s="460"/>
      <c r="W22" s="73"/>
      <c r="X22" s="71"/>
      <c r="Z22" s="72"/>
      <c r="AA22" s="53"/>
      <c r="AB22" s="53"/>
      <c r="AC22" s="25"/>
      <c r="AD22" s="460"/>
      <c r="AE22" s="73"/>
      <c r="AF22" s="71"/>
      <c r="AH22" s="72"/>
      <c r="AI22" s="53"/>
      <c r="AJ22" s="53"/>
      <c r="AK22" s="25"/>
      <c r="AL22" s="460"/>
      <c r="AM22" s="73"/>
      <c r="AN22" s="71"/>
    </row>
    <row r="23" spans="2:40" ht="26" x14ac:dyDescent="0.3">
      <c r="B23" s="72"/>
      <c r="C23" s="53"/>
      <c r="D23" s="53"/>
      <c r="E23" s="469" t="s">
        <v>873</v>
      </c>
      <c r="F23" s="468">
        <v>1185.9100000000001</v>
      </c>
      <c r="G23" s="73"/>
      <c r="H23" s="71"/>
      <c r="I23" s="24"/>
      <c r="J23" s="72"/>
      <c r="K23" s="53"/>
      <c r="L23" s="53"/>
      <c r="M23" s="25"/>
      <c r="N23" s="460"/>
      <c r="O23" s="73"/>
      <c r="P23" s="71"/>
      <c r="R23" s="72"/>
      <c r="S23" s="53"/>
      <c r="T23" s="53"/>
      <c r="U23" s="25"/>
      <c r="V23" s="460"/>
      <c r="W23" s="73"/>
      <c r="X23" s="71"/>
      <c r="Z23" s="72"/>
      <c r="AA23" s="53"/>
      <c r="AB23" s="53"/>
      <c r="AC23" s="25"/>
      <c r="AD23" s="460"/>
      <c r="AE23" s="73"/>
      <c r="AF23" s="71"/>
      <c r="AH23" s="72"/>
      <c r="AI23" s="53"/>
      <c r="AJ23" s="53"/>
      <c r="AK23" s="25"/>
      <c r="AL23" s="460"/>
      <c r="AM23" s="73"/>
      <c r="AN23" s="71"/>
    </row>
    <row r="24" spans="2:40" ht="26" x14ac:dyDescent="0.3">
      <c r="B24" s="72"/>
      <c r="C24" s="53"/>
      <c r="D24" s="53"/>
      <c r="E24" s="469" t="s">
        <v>874</v>
      </c>
      <c r="F24" s="468">
        <v>6963.2</v>
      </c>
      <c r="G24" s="73"/>
      <c r="H24" s="71"/>
      <c r="I24" s="24"/>
      <c r="J24" s="72"/>
      <c r="K24" s="53"/>
      <c r="L24" s="53"/>
      <c r="M24" s="25"/>
      <c r="N24" s="460"/>
      <c r="O24" s="73"/>
      <c r="P24" s="71"/>
      <c r="R24" s="72"/>
      <c r="S24" s="53"/>
      <c r="T24" s="53"/>
      <c r="U24" s="25"/>
      <c r="V24" s="460"/>
      <c r="W24" s="73"/>
      <c r="X24" s="71"/>
      <c r="Z24" s="72"/>
      <c r="AA24" s="53"/>
      <c r="AB24" s="53"/>
      <c r="AC24" s="25"/>
      <c r="AD24" s="460"/>
      <c r="AE24" s="73"/>
      <c r="AF24" s="71"/>
      <c r="AH24" s="72"/>
      <c r="AI24" s="53"/>
      <c r="AJ24" s="53"/>
      <c r="AK24" s="25"/>
      <c r="AL24" s="460"/>
      <c r="AM24" s="73"/>
      <c r="AN24" s="71"/>
    </row>
    <row r="25" spans="2:40" x14ac:dyDescent="0.3">
      <c r="B25" s="72"/>
      <c r="C25" s="53"/>
      <c r="D25" s="53"/>
      <c r="E25" s="470" t="s">
        <v>875</v>
      </c>
      <c r="F25" s="466">
        <f>SUM(F26:F28)</f>
        <v>18805.05</v>
      </c>
      <c r="G25" s="73"/>
      <c r="H25" s="71"/>
      <c r="I25" s="24"/>
      <c r="J25" s="72"/>
      <c r="K25" s="53"/>
      <c r="L25" s="53"/>
      <c r="M25" s="25"/>
      <c r="N25" s="460"/>
      <c r="O25" s="73"/>
      <c r="P25" s="71"/>
      <c r="R25" s="72"/>
      <c r="S25" s="53"/>
      <c r="T25" s="53"/>
      <c r="U25" s="25"/>
      <c r="V25" s="460"/>
      <c r="W25" s="73"/>
      <c r="X25" s="71"/>
      <c r="Z25" s="72"/>
      <c r="AA25" s="53"/>
      <c r="AB25" s="53"/>
      <c r="AC25" s="25"/>
      <c r="AD25" s="460"/>
      <c r="AE25" s="73"/>
      <c r="AF25" s="71"/>
      <c r="AH25" s="72"/>
      <c r="AI25" s="53"/>
      <c r="AJ25" s="53"/>
      <c r="AK25" s="25"/>
      <c r="AL25" s="460"/>
      <c r="AM25" s="73"/>
      <c r="AN25" s="71"/>
    </row>
    <row r="26" spans="2:40" ht="26" x14ac:dyDescent="0.3">
      <c r="B26" s="72"/>
      <c r="C26" s="53"/>
      <c r="D26" s="53"/>
      <c r="E26" s="471" t="s">
        <v>876</v>
      </c>
      <c r="F26" s="468">
        <v>7135.86</v>
      </c>
      <c r="G26" s="73"/>
      <c r="H26" s="71"/>
      <c r="I26" s="24"/>
      <c r="J26" s="72"/>
      <c r="K26" s="53"/>
      <c r="L26" s="53"/>
      <c r="M26" s="25"/>
      <c r="N26" s="460"/>
      <c r="O26" s="73"/>
      <c r="P26" s="71"/>
      <c r="R26" s="72"/>
      <c r="S26" s="53"/>
      <c r="T26" s="53"/>
      <c r="U26" s="25"/>
      <c r="V26" s="460"/>
      <c r="W26" s="73"/>
      <c r="X26" s="71"/>
      <c r="Z26" s="72"/>
      <c r="AA26" s="53"/>
      <c r="AB26" s="53"/>
      <c r="AC26" s="25"/>
      <c r="AD26" s="460"/>
      <c r="AE26" s="73"/>
      <c r="AF26" s="71"/>
      <c r="AH26" s="72"/>
      <c r="AI26" s="53"/>
      <c r="AJ26" s="53"/>
      <c r="AK26" s="25"/>
      <c r="AL26" s="460"/>
      <c r="AM26" s="73"/>
      <c r="AN26" s="71"/>
    </row>
    <row r="27" spans="2:40" ht="39" x14ac:dyDescent="0.3">
      <c r="B27" s="72"/>
      <c r="C27" s="53"/>
      <c r="D27" s="53"/>
      <c r="E27" s="471" t="str">
        <f>[3]Execution!B18</f>
        <v>Product  1.2.2.:  Vulnerable  physical,  natural,  and social  assets  strengthened  in  response  to  climate change impacts, including variability.</v>
      </c>
      <c r="F27" s="468">
        <v>734.52</v>
      </c>
      <c r="G27" s="73"/>
      <c r="H27" s="71"/>
      <c r="I27" s="24"/>
      <c r="J27" s="72"/>
      <c r="K27" s="53"/>
      <c r="L27" s="53"/>
      <c r="M27" s="25"/>
      <c r="N27" s="460"/>
      <c r="O27" s="73"/>
      <c r="P27" s="71"/>
      <c r="R27" s="72"/>
      <c r="S27" s="53"/>
      <c r="T27" s="53"/>
      <c r="U27" s="25"/>
      <c r="V27" s="460"/>
      <c r="W27" s="73"/>
      <c r="X27" s="71"/>
      <c r="Z27" s="72"/>
      <c r="AA27" s="53"/>
      <c r="AB27" s="53"/>
      <c r="AC27" s="25"/>
      <c r="AD27" s="460"/>
      <c r="AE27" s="73"/>
      <c r="AF27" s="71"/>
      <c r="AH27" s="72"/>
      <c r="AI27" s="53"/>
      <c r="AJ27" s="53"/>
      <c r="AK27" s="25"/>
      <c r="AL27" s="460"/>
      <c r="AM27" s="73"/>
      <c r="AN27" s="71"/>
    </row>
    <row r="28" spans="2:40" ht="26" x14ac:dyDescent="0.3">
      <c r="B28" s="72"/>
      <c r="C28" s="53"/>
      <c r="D28" s="53"/>
      <c r="E28" s="471" t="str">
        <f>[3]Execution!B20</f>
        <v>Products   1.2.4:   Construction   of   reservoirs   for
storage of rainfall, runs or natural sources (springs).</v>
      </c>
      <c r="F28" s="468">
        <v>10934.67</v>
      </c>
      <c r="G28" s="73"/>
      <c r="H28" s="71"/>
      <c r="I28" s="24"/>
      <c r="J28" s="72"/>
      <c r="K28" s="53"/>
      <c r="L28" s="53"/>
      <c r="M28" s="25"/>
      <c r="N28" s="460"/>
      <c r="O28" s="73"/>
      <c r="P28" s="71"/>
      <c r="R28" s="72"/>
      <c r="S28" s="53"/>
      <c r="T28" s="53"/>
      <c r="U28" s="25"/>
      <c r="V28" s="460"/>
      <c r="W28" s="73"/>
      <c r="X28" s="71"/>
      <c r="Z28" s="72"/>
      <c r="AA28" s="53"/>
      <c r="AB28" s="53"/>
      <c r="AC28" s="25"/>
      <c r="AD28" s="460"/>
      <c r="AE28" s="73"/>
      <c r="AF28" s="71"/>
      <c r="AH28" s="72"/>
      <c r="AI28" s="53"/>
      <c r="AJ28" s="53"/>
      <c r="AK28" s="25"/>
      <c r="AL28" s="460"/>
      <c r="AM28" s="73"/>
      <c r="AN28" s="71"/>
    </row>
    <row r="29" spans="2:40" ht="52" x14ac:dyDescent="0.3">
      <c r="B29" s="72"/>
      <c r="C29" s="53"/>
      <c r="D29" s="53"/>
      <c r="E29" s="463" t="s">
        <v>877</v>
      </c>
      <c r="F29" s="464">
        <f>+F30</f>
        <v>18538</v>
      </c>
      <c r="G29" s="73"/>
      <c r="H29" s="71"/>
      <c r="I29" s="24"/>
      <c r="J29" s="72"/>
      <c r="K29" s="53"/>
      <c r="L29" s="53"/>
      <c r="M29" s="25"/>
      <c r="N29" s="460"/>
      <c r="O29" s="73"/>
      <c r="P29" s="71"/>
      <c r="R29" s="72"/>
      <c r="S29" s="53"/>
      <c r="T29" s="53"/>
      <c r="U29" s="25"/>
      <c r="V29" s="460"/>
      <c r="W29" s="73"/>
      <c r="X29" s="71"/>
      <c r="Z29" s="72"/>
      <c r="AA29" s="53"/>
      <c r="AB29" s="53"/>
      <c r="AC29" s="25"/>
      <c r="AD29" s="460"/>
      <c r="AE29" s="73"/>
      <c r="AF29" s="71"/>
      <c r="AH29" s="72"/>
      <c r="AI29" s="53"/>
      <c r="AJ29" s="53"/>
      <c r="AK29" s="25"/>
      <c r="AL29" s="460"/>
      <c r="AM29" s="73"/>
      <c r="AN29" s="71"/>
    </row>
    <row r="30" spans="2:40" x14ac:dyDescent="0.3">
      <c r="B30" s="72"/>
      <c r="C30" s="53"/>
      <c r="D30" s="53"/>
      <c r="E30" s="465" t="s">
        <v>878</v>
      </c>
      <c r="F30" s="466">
        <f>SUM(F31:F32)</f>
        <v>18538</v>
      </c>
      <c r="G30" s="73"/>
      <c r="H30" s="71"/>
      <c r="I30" s="24"/>
      <c r="J30" s="72"/>
      <c r="K30" s="53"/>
      <c r="L30" s="53"/>
      <c r="M30" s="25"/>
      <c r="N30" s="460"/>
      <c r="O30" s="73"/>
      <c r="P30" s="71"/>
      <c r="R30" s="72"/>
      <c r="S30" s="53"/>
      <c r="T30" s="53"/>
      <c r="U30" s="25"/>
      <c r="V30" s="460"/>
      <c r="W30" s="73"/>
      <c r="X30" s="71"/>
      <c r="Z30" s="72"/>
      <c r="AA30" s="53"/>
      <c r="AB30" s="53"/>
      <c r="AC30" s="25"/>
      <c r="AD30" s="460"/>
      <c r="AE30" s="73"/>
      <c r="AF30" s="71"/>
      <c r="AH30" s="72"/>
      <c r="AI30" s="53"/>
      <c r="AJ30" s="53"/>
      <c r="AK30" s="25"/>
      <c r="AL30" s="460"/>
      <c r="AM30" s="73"/>
      <c r="AN30" s="71"/>
    </row>
    <row r="31" spans="2:40" x14ac:dyDescent="0.3">
      <c r="B31" s="72"/>
      <c r="C31" s="53"/>
      <c r="D31" s="53"/>
      <c r="E31" s="472" t="s">
        <v>879</v>
      </c>
      <c r="F31" s="468">
        <f>4450+13820.32</f>
        <v>18270.32</v>
      </c>
      <c r="G31" s="73"/>
      <c r="H31" s="71"/>
      <c r="I31" s="24"/>
      <c r="J31" s="72"/>
      <c r="K31" s="53"/>
      <c r="L31" s="53"/>
      <c r="M31" s="25"/>
      <c r="N31" s="460"/>
      <c r="O31" s="73"/>
      <c r="P31" s="71"/>
      <c r="R31" s="72"/>
      <c r="S31" s="53"/>
      <c r="T31" s="53"/>
      <c r="U31" s="25"/>
      <c r="V31" s="460"/>
      <c r="W31" s="73"/>
      <c r="X31" s="71"/>
      <c r="Z31" s="72"/>
      <c r="AA31" s="53"/>
      <c r="AB31" s="53"/>
      <c r="AC31" s="25"/>
      <c r="AD31" s="460"/>
      <c r="AE31" s="73"/>
      <c r="AF31" s="71"/>
      <c r="AH31" s="72"/>
      <c r="AI31" s="53"/>
      <c r="AJ31" s="53"/>
      <c r="AK31" s="25"/>
      <c r="AL31" s="460"/>
      <c r="AM31" s="73"/>
      <c r="AN31" s="71"/>
    </row>
    <row r="32" spans="2:40" x14ac:dyDescent="0.3">
      <c r="B32" s="72"/>
      <c r="C32" s="53"/>
      <c r="D32" s="53"/>
      <c r="E32" s="473" t="s">
        <v>880</v>
      </c>
      <c r="F32" s="468">
        <f>3.54+264.14</f>
        <v>267.68</v>
      </c>
      <c r="G32" s="73"/>
      <c r="H32" s="71"/>
      <c r="I32" s="24"/>
      <c r="J32" s="72"/>
      <c r="K32" s="53"/>
      <c r="L32" s="53"/>
      <c r="M32" s="25"/>
      <c r="N32" s="460"/>
      <c r="O32" s="73"/>
      <c r="P32" s="71"/>
      <c r="R32" s="72"/>
      <c r="S32" s="53"/>
      <c r="T32" s="53"/>
      <c r="U32" s="25"/>
      <c r="V32" s="460"/>
      <c r="W32" s="73"/>
      <c r="X32" s="71"/>
      <c r="Z32" s="72"/>
      <c r="AA32" s="53"/>
      <c r="AB32" s="53"/>
      <c r="AC32" s="25"/>
      <c r="AD32" s="460"/>
      <c r="AE32" s="73"/>
      <c r="AF32" s="71"/>
      <c r="AH32" s="72"/>
      <c r="AI32" s="53"/>
      <c r="AJ32" s="53"/>
      <c r="AK32" s="25"/>
      <c r="AL32" s="460"/>
      <c r="AM32" s="73"/>
      <c r="AN32" s="71"/>
    </row>
    <row r="33" spans="2:40" ht="26" x14ac:dyDescent="0.3">
      <c r="B33" s="72"/>
      <c r="C33" s="53"/>
      <c r="D33" s="53"/>
      <c r="E33" s="465" t="s">
        <v>881</v>
      </c>
      <c r="F33" s="466">
        <f>+F29+F17</f>
        <v>304393.03999999998</v>
      </c>
      <c r="G33" s="73"/>
      <c r="H33" s="71"/>
      <c r="I33" s="24"/>
      <c r="J33" s="72"/>
      <c r="K33" s="53"/>
      <c r="L33" s="53"/>
      <c r="M33" s="25"/>
      <c r="N33" s="460"/>
      <c r="O33" s="73"/>
      <c r="P33" s="71"/>
      <c r="R33" s="72"/>
      <c r="S33" s="53"/>
      <c r="T33" s="53"/>
      <c r="U33" s="25"/>
      <c r="V33" s="460"/>
      <c r="W33" s="73"/>
      <c r="X33" s="71"/>
      <c r="Z33" s="72"/>
      <c r="AA33" s="53"/>
      <c r="AB33" s="53"/>
      <c r="AC33" s="25"/>
      <c r="AD33" s="460"/>
      <c r="AE33" s="73"/>
      <c r="AF33" s="71"/>
      <c r="AH33" s="72"/>
      <c r="AI33" s="53"/>
      <c r="AJ33" s="53"/>
      <c r="AK33" s="25"/>
      <c r="AL33" s="460"/>
      <c r="AM33" s="73"/>
      <c r="AN33" s="71"/>
    </row>
    <row r="34" spans="2:40" ht="26" x14ac:dyDescent="0.3">
      <c r="B34" s="72"/>
      <c r="C34" s="53"/>
      <c r="D34" s="53"/>
      <c r="E34" s="463" t="s">
        <v>882</v>
      </c>
      <c r="F34" s="464">
        <f>+F35+F36+F37+F38</f>
        <v>71173.89</v>
      </c>
      <c r="G34" s="73"/>
      <c r="H34" s="71"/>
      <c r="I34" s="24"/>
      <c r="J34" s="72"/>
      <c r="K34" s="53"/>
      <c r="L34" s="53"/>
      <c r="M34" s="26"/>
      <c r="N34" s="27"/>
      <c r="O34" s="73"/>
      <c r="P34" s="71"/>
      <c r="R34" s="72"/>
      <c r="S34" s="53"/>
      <c r="T34" s="53"/>
      <c r="U34" s="26"/>
      <c r="V34" s="27"/>
      <c r="W34" s="73"/>
      <c r="X34" s="71"/>
      <c r="Z34" s="72"/>
      <c r="AA34" s="53"/>
      <c r="AB34" s="53"/>
      <c r="AC34" s="26"/>
      <c r="AD34" s="27"/>
      <c r="AE34" s="73"/>
      <c r="AF34" s="71"/>
      <c r="AH34" s="72"/>
      <c r="AI34" s="53"/>
      <c r="AJ34" s="53"/>
      <c r="AK34" s="26"/>
      <c r="AL34" s="27"/>
      <c r="AM34" s="73"/>
      <c r="AN34" s="71"/>
    </row>
    <row r="35" spans="2:40" x14ac:dyDescent="0.3">
      <c r="B35" s="72"/>
      <c r="C35" s="53"/>
      <c r="D35" s="53"/>
      <c r="E35" s="474" t="s">
        <v>883</v>
      </c>
      <c r="F35" s="468">
        <f>+[3]Execution!D60</f>
        <v>65949.78</v>
      </c>
      <c r="G35" s="73"/>
      <c r="H35" s="71"/>
      <c r="I35" s="24"/>
      <c r="J35" s="72"/>
      <c r="K35" s="53"/>
      <c r="L35" s="53"/>
      <c r="M35" s="26"/>
      <c r="N35" s="27"/>
      <c r="O35" s="73"/>
      <c r="P35" s="71"/>
      <c r="R35" s="72"/>
      <c r="S35" s="53"/>
      <c r="T35" s="53"/>
      <c r="U35" s="26"/>
      <c r="V35" s="27"/>
      <c r="W35" s="73"/>
      <c r="X35" s="71"/>
      <c r="Z35" s="72"/>
      <c r="AA35" s="53"/>
      <c r="AB35" s="53"/>
      <c r="AC35" s="26"/>
      <c r="AD35" s="27"/>
      <c r="AE35" s="73"/>
      <c r="AF35" s="71"/>
      <c r="AH35" s="72"/>
      <c r="AI35" s="53"/>
      <c r="AJ35" s="53"/>
      <c r="AK35" s="26"/>
      <c r="AL35" s="27"/>
      <c r="AM35" s="73"/>
      <c r="AN35" s="71"/>
    </row>
    <row r="36" spans="2:40" x14ac:dyDescent="0.3">
      <c r="B36" s="72"/>
      <c r="C36" s="53"/>
      <c r="D36" s="53"/>
      <c r="E36" s="474" t="s">
        <v>884</v>
      </c>
      <c r="F36" s="468">
        <f>+[3]Execution!D64</f>
        <v>457.53000000000003</v>
      </c>
      <c r="G36" s="73"/>
      <c r="H36" s="71"/>
      <c r="I36" s="24"/>
      <c r="J36" s="72"/>
      <c r="K36" s="53"/>
      <c r="L36" s="53"/>
      <c r="M36" s="26"/>
      <c r="N36" s="27"/>
      <c r="O36" s="73"/>
      <c r="P36" s="71"/>
      <c r="R36" s="72"/>
      <c r="S36" s="53"/>
      <c r="T36" s="53"/>
      <c r="U36" s="26"/>
      <c r="V36" s="27"/>
      <c r="W36" s="73"/>
      <c r="X36" s="71"/>
      <c r="Z36" s="72"/>
      <c r="AA36" s="53"/>
      <c r="AB36" s="53"/>
      <c r="AC36" s="26"/>
      <c r="AD36" s="27"/>
      <c r="AE36" s="73"/>
      <c r="AF36" s="71"/>
      <c r="AH36" s="72"/>
      <c r="AI36" s="53"/>
      <c r="AJ36" s="53"/>
      <c r="AK36" s="26"/>
      <c r="AL36" s="27"/>
      <c r="AM36" s="73"/>
      <c r="AN36" s="71"/>
    </row>
    <row r="37" spans="2:40" x14ac:dyDescent="0.3">
      <c r="B37" s="72"/>
      <c r="C37" s="53"/>
      <c r="D37" s="53"/>
      <c r="E37" s="474" t="s">
        <v>885</v>
      </c>
      <c r="F37" s="468">
        <f>+[3]Execution!D68</f>
        <v>230.07</v>
      </c>
      <c r="G37" s="73"/>
      <c r="H37" s="71"/>
      <c r="I37" s="24"/>
      <c r="J37" s="72"/>
      <c r="K37" s="53"/>
      <c r="L37" s="53"/>
      <c r="M37" s="26"/>
      <c r="N37" s="27"/>
      <c r="O37" s="73"/>
      <c r="P37" s="71"/>
      <c r="R37" s="72"/>
      <c r="S37" s="53"/>
      <c r="T37" s="53"/>
      <c r="U37" s="26"/>
      <c r="V37" s="27"/>
      <c r="W37" s="73"/>
      <c r="X37" s="71"/>
      <c r="Z37" s="72"/>
      <c r="AA37" s="53"/>
      <c r="AB37" s="53"/>
      <c r="AC37" s="26"/>
      <c r="AD37" s="27"/>
      <c r="AE37" s="73"/>
      <c r="AF37" s="71"/>
      <c r="AH37" s="72"/>
      <c r="AI37" s="53"/>
      <c r="AJ37" s="53"/>
      <c r="AK37" s="26"/>
      <c r="AL37" s="27"/>
      <c r="AM37" s="73"/>
      <c r="AN37" s="71"/>
    </row>
    <row r="38" spans="2:40" ht="26" x14ac:dyDescent="0.3">
      <c r="B38" s="72"/>
      <c r="C38" s="53"/>
      <c r="D38" s="53"/>
      <c r="E38" s="474" t="s">
        <v>886</v>
      </c>
      <c r="F38" s="468">
        <f>+[3]Execution!D74</f>
        <v>4536.51</v>
      </c>
      <c r="G38" s="73"/>
      <c r="H38" s="71"/>
      <c r="I38" s="24"/>
      <c r="J38" s="72"/>
      <c r="K38" s="53"/>
      <c r="L38" s="53"/>
      <c r="M38" s="26"/>
      <c r="N38" s="27"/>
      <c r="O38" s="73"/>
      <c r="P38" s="71"/>
      <c r="R38" s="72"/>
      <c r="S38" s="53"/>
      <c r="T38" s="53"/>
      <c r="U38" s="26"/>
      <c r="V38" s="27"/>
      <c r="W38" s="73"/>
      <c r="X38" s="71"/>
      <c r="Z38" s="72"/>
      <c r="AA38" s="53"/>
      <c r="AB38" s="53"/>
      <c r="AC38" s="26"/>
      <c r="AD38" s="27"/>
      <c r="AE38" s="73"/>
      <c r="AF38" s="71"/>
      <c r="AH38" s="72"/>
      <c r="AI38" s="53"/>
      <c r="AJ38" s="53"/>
      <c r="AK38" s="26"/>
      <c r="AL38" s="27"/>
      <c r="AM38" s="73"/>
      <c r="AN38" s="71"/>
    </row>
    <row r="39" spans="2:40" x14ac:dyDescent="0.3">
      <c r="B39" s="72"/>
      <c r="C39" s="53"/>
      <c r="D39" s="53"/>
      <c r="E39" s="465" t="s">
        <v>887</v>
      </c>
      <c r="F39" s="466">
        <f>+F34+F33</f>
        <v>375566.93</v>
      </c>
      <c r="G39" s="73"/>
      <c r="H39" s="71"/>
      <c r="I39" s="24"/>
      <c r="J39" s="72"/>
      <c r="K39" s="53"/>
      <c r="L39" s="53"/>
      <c r="M39" s="26"/>
      <c r="N39" s="27"/>
      <c r="O39" s="73"/>
      <c r="P39" s="71"/>
      <c r="R39" s="72"/>
      <c r="S39" s="53"/>
      <c r="T39" s="53"/>
      <c r="U39" s="26"/>
      <c r="V39" s="27"/>
      <c r="W39" s="73"/>
      <c r="X39" s="71"/>
      <c r="Z39" s="72"/>
      <c r="AA39" s="53"/>
      <c r="AB39" s="53"/>
      <c r="AC39" s="26"/>
      <c r="AD39" s="27"/>
      <c r="AE39" s="73"/>
      <c r="AF39" s="71"/>
      <c r="AH39" s="72"/>
      <c r="AI39" s="53"/>
      <c r="AJ39" s="53"/>
      <c r="AK39" s="26"/>
      <c r="AL39" s="27"/>
      <c r="AM39" s="73"/>
      <c r="AN39" s="71"/>
    </row>
    <row r="40" spans="2:40" ht="14.5" thickBot="1" x14ac:dyDescent="0.35">
      <c r="B40" s="72"/>
      <c r="C40" s="53"/>
      <c r="D40" s="53"/>
      <c r="E40" s="475" t="s">
        <v>888</v>
      </c>
      <c r="F40" s="476">
        <v>0</v>
      </c>
      <c r="G40" s="73"/>
      <c r="H40" s="71"/>
      <c r="I40" s="24"/>
      <c r="J40" s="72"/>
      <c r="K40" s="53"/>
      <c r="L40" s="53"/>
      <c r="M40" s="26"/>
      <c r="N40" s="27"/>
      <c r="O40" s="73"/>
      <c r="P40" s="71"/>
      <c r="R40" s="72"/>
      <c r="S40" s="53"/>
      <c r="T40" s="53"/>
      <c r="U40" s="26"/>
      <c r="V40" s="27"/>
      <c r="W40" s="73"/>
      <c r="X40" s="71"/>
      <c r="Z40" s="72"/>
      <c r="AA40" s="53"/>
      <c r="AB40" s="53"/>
      <c r="AC40" s="26"/>
      <c r="AD40" s="27"/>
      <c r="AE40" s="73"/>
      <c r="AF40" s="71"/>
      <c r="AH40" s="72"/>
      <c r="AI40" s="53"/>
      <c r="AJ40" s="53"/>
      <c r="AK40" s="26"/>
      <c r="AL40" s="27"/>
      <c r="AM40" s="73"/>
      <c r="AN40" s="71"/>
    </row>
    <row r="41" spans="2:40" ht="14.5" thickBot="1" x14ac:dyDescent="0.35">
      <c r="B41" s="72"/>
      <c r="C41" s="53"/>
      <c r="D41" s="53"/>
      <c r="E41" s="150" t="s">
        <v>265</v>
      </c>
      <c r="F41" s="477">
        <f>+F40+F39</f>
        <v>375566.93</v>
      </c>
      <c r="G41" s="73"/>
      <c r="H41" s="71"/>
      <c r="I41" s="24"/>
      <c r="J41" s="72"/>
      <c r="K41" s="53"/>
      <c r="L41" s="53"/>
      <c r="M41" s="26"/>
      <c r="N41" s="27"/>
      <c r="O41" s="73"/>
      <c r="P41" s="71"/>
      <c r="R41" s="72"/>
      <c r="S41" s="53"/>
      <c r="T41" s="53"/>
      <c r="U41" s="26"/>
      <c r="V41" s="27"/>
      <c r="W41" s="73"/>
      <c r="X41" s="71"/>
      <c r="Z41" s="72"/>
      <c r="AA41" s="53"/>
      <c r="AB41" s="53"/>
      <c r="AC41" s="26"/>
      <c r="AD41" s="27"/>
      <c r="AE41" s="73"/>
      <c r="AF41" s="71"/>
      <c r="AH41" s="72"/>
      <c r="AI41" s="53"/>
      <c r="AJ41" s="53"/>
      <c r="AK41" s="26"/>
      <c r="AL41" s="27"/>
      <c r="AM41" s="73"/>
      <c r="AN41" s="71"/>
    </row>
    <row r="42" spans="2:40" ht="14.5" thickBot="1" x14ac:dyDescent="0.35">
      <c r="B42" s="72"/>
      <c r="C42" s="53"/>
      <c r="D42" s="53"/>
      <c r="E42" s="150" t="s">
        <v>265</v>
      </c>
      <c r="F42" s="477">
        <f>+F41+F40</f>
        <v>375566.93</v>
      </c>
      <c r="G42" s="73"/>
      <c r="H42" s="71"/>
      <c r="I42" s="24"/>
      <c r="J42" s="72"/>
      <c r="K42" s="53"/>
      <c r="L42" s="53"/>
      <c r="M42" s="150" t="s">
        <v>265</v>
      </c>
      <c r="N42" s="149">
        <f>SUM(N17:N41)</f>
        <v>0</v>
      </c>
      <c r="O42" s="73"/>
      <c r="P42" s="71"/>
      <c r="R42" s="72"/>
      <c r="S42" s="53"/>
      <c r="T42" s="53"/>
      <c r="U42" s="150" t="s">
        <v>265</v>
      </c>
      <c r="V42" s="149">
        <f>SUM(V17:V41)</f>
        <v>0</v>
      </c>
      <c r="W42" s="73"/>
      <c r="X42" s="71"/>
      <c r="Z42" s="72"/>
      <c r="AA42" s="53"/>
      <c r="AB42" s="53"/>
      <c r="AC42" s="150" t="s">
        <v>265</v>
      </c>
      <c r="AD42" s="149">
        <f>SUM(AD17:AD41)</f>
        <v>0</v>
      </c>
      <c r="AE42" s="73"/>
      <c r="AF42" s="71"/>
      <c r="AH42" s="72"/>
      <c r="AI42" s="53"/>
      <c r="AJ42" s="53"/>
      <c r="AK42" s="150" t="s">
        <v>265</v>
      </c>
      <c r="AL42" s="149">
        <f>SUM(AL17:AL41)</f>
        <v>0</v>
      </c>
      <c r="AM42" s="73"/>
      <c r="AN42" s="71"/>
    </row>
    <row r="43" spans="2:40" x14ac:dyDescent="0.3">
      <c r="B43" s="72"/>
      <c r="C43" s="53"/>
      <c r="D43" s="53"/>
      <c r="E43" s="73"/>
      <c r="F43" s="73"/>
      <c r="G43" s="73"/>
      <c r="H43" s="71"/>
      <c r="I43" s="24"/>
      <c r="J43" s="72"/>
      <c r="K43" s="53"/>
      <c r="L43" s="53"/>
      <c r="M43" s="73"/>
      <c r="N43" s="73"/>
      <c r="O43" s="73"/>
      <c r="P43" s="71"/>
      <c r="R43" s="72"/>
      <c r="S43" s="53"/>
      <c r="T43" s="53"/>
      <c r="U43" s="73"/>
      <c r="V43" s="73"/>
      <c r="W43" s="73"/>
      <c r="X43" s="71"/>
      <c r="Z43" s="72"/>
      <c r="AA43" s="53"/>
      <c r="AB43" s="53"/>
      <c r="AC43" s="73"/>
      <c r="AD43" s="73"/>
      <c r="AE43" s="73"/>
      <c r="AF43" s="71"/>
      <c r="AH43" s="72"/>
      <c r="AI43" s="53"/>
      <c r="AJ43" s="53"/>
      <c r="AK43" s="73"/>
      <c r="AL43" s="73"/>
      <c r="AM43" s="73"/>
      <c r="AN43" s="71"/>
    </row>
    <row r="44" spans="2:40" ht="34.5" customHeight="1" thickBot="1" x14ac:dyDescent="0.35">
      <c r="B44" s="72"/>
      <c r="C44" s="584" t="s">
        <v>269</v>
      </c>
      <c r="D44" s="584"/>
      <c r="E44" s="73"/>
      <c r="F44" s="73"/>
      <c r="G44" s="73"/>
      <c r="H44" s="71"/>
      <c r="I44" s="24"/>
      <c r="J44" s="72"/>
      <c r="K44" s="584" t="s">
        <v>269</v>
      </c>
      <c r="L44" s="584"/>
      <c r="M44" s="73"/>
      <c r="N44" s="73"/>
      <c r="O44" s="73"/>
      <c r="P44" s="71"/>
      <c r="R44" s="72"/>
      <c r="S44" s="584" t="s">
        <v>269</v>
      </c>
      <c r="T44" s="584"/>
      <c r="U44" s="73"/>
      <c r="V44" s="73"/>
      <c r="W44" s="73"/>
      <c r="X44" s="71"/>
      <c r="Z44" s="72"/>
      <c r="AA44" s="584" t="s">
        <v>269</v>
      </c>
      <c r="AB44" s="584"/>
      <c r="AC44" s="73"/>
      <c r="AD44" s="73"/>
      <c r="AE44" s="73"/>
      <c r="AF44" s="71"/>
      <c r="AH44" s="72"/>
      <c r="AI44" s="584" t="s">
        <v>269</v>
      </c>
      <c r="AJ44" s="584"/>
      <c r="AK44" s="73"/>
      <c r="AL44" s="73"/>
      <c r="AM44" s="73"/>
      <c r="AN44" s="71"/>
    </row>
    <row r="45" spans="2:40" ht="49.9" customHeight="1" thickBot="1" x14ac:dyDescent="0.35">
      <c r="B45" s="72"/>
      <c r="C45" s="584" t="s">
        <v>272</v>
      </c>
      <c r="D45" s="584"/>
      <c r="E45" s="445" t="s">
        <v>215</v>
      </c>
      <c r="F45" s="478" t="s">
        <v>889</v>
      </c>
      <c r="G45" s="101" t="s">
        <v>239</v>
      </c>
      <c r="H45" s="71"/>
      <c r="J45" s="72"/>
      <c r="K45" s="584" t="s">
        <v>272</v>
      </c>
      <c r="L45" s="584"/>
      <c r="M45" s="391" t="s">
        <v>215</v>
      </c>
      <c r="N45" s="153" t="s">
        <v>217</v>
      </c>
      <c r="O45" s="101" t="s">
        <v>239</v>
      </c>
      <c r="P45" s="71"/>
      <c r="R45" s="72"/>
      <c r="S45" s="584" t="s">
        <v>272</v>
      </c>
      <c r="T45" s="584"/>
      <c r="U45" s="391" t="s">
        <v>215</v>
      </c>
      <c r="V45" s="153" t="s">
        <v>217</v>
      </c>
      <c r="W45" s="101" t="s">
        <v>239</v>
      </c>
      <c r="X45" s="71"/>
      <c r="Z45" s="72"/>
      <c r="AA45" s="584" t="s">
        <v>272</v>
      </c>
      <c r="AB45" s="584"/>
      <c r="AC45" s="400" t="s">
        <v>215</v>
      </c>
      <c r="AD45" s="153" t="s">
        <v>217</v>
      </c>
      <c r="AE45" s="101" t="s">
        <v>239</v>
      </c>
      <c r="AF45" s="71"/>
      <c r="AH45" s="72"/>
      <c r="AI45" s="584" t="s">
        <v>272</v>
      </c>
      <c r="AJ45" s="584"/>
      <c r="AK45" s="400" t="s">
        <v>215</v>
      </c>
      <c r="AL45" s="153" t="s">
        <v>217</v>
      </c>
      <c r="AM45" s="101" t="s">
        <v>239</v>
      </c>
      <c r="AN45" s="71"/>
    </row>
    <row r="46" spans="2:40" ht="54" customHeight="1" x14ac:dyDescent="0.3">
      <c r="B46" s="72"/>
      <c r="C46" s="53"/>
      <c r="D46" s="53"/>
      <c r="E46" s="479" t="s">
        <v>867</v>
      </c>
      <c r="F46" s="480">
        <f>SUM(F47:F49)</f>
        <v>1140218.9200000002</v>
      </c>
      <c r="G46" s="132"/>
      <c r="H46" s="71"/>
      <c r="J46" s="72"/>
      <c r="K46" s="53"/>
      <c r="L46" s="53"/>
      <c r="M46" s="25"/>
      <c r="N46" s="109"/>
      <c r="O46" s="132"/>
      <c r="P46" s="71"/>
      <c r="R46" s="72"/>
      <c r="S46" s="53"/>
      <c r="T46" s="53"/>
      <c r="U46" s="25"/>
      <c r="V46" s="109"/>
      <c r="W46" s="132"/>
      <c r="X46" s="71"/>
      <c r="Z46" s="72"/>
      <c r="AA46" s="53"/>
      <c r="AB46" s="53"/>
      <c r="AC46" s="25"/>
      <c r="AD46" s="109"/>
      <c r="AE46" s="132"/>
      <c r="AF46" s="71"/>
      <c r="AH46" s="72"/>
      <c r="AI46" s="53"/>
      <c r="AJ46" s="53"/>
      <c r="AK46" s="25"/>
      <c r="AL46" s="109"/>
      <c r="AM46" s="132"/>
      <c r="AN46" s="71"/>
    </row>
    <row r="47" spans="2:40" x14ac:dyDescent="0.3">
      <c r="B47" s="72"/>
      <c r="C47" s="53"/>
      <c r="D47" s="53"/>
      <c r="E47" s="467" t="s">
        <v>868</v>
      </c>
      <c r="F47" s="481">
        <f>253022.84+53325.3+214299.4+44997.04+2782.92+33669.84+(72000*58.42%)</f>
        <v>644159.74000000011</v>
      </c>
      <c r="G47" s="482">
        <v>44119</v>
      </c>
      <c r="H47" s="71"/>
      <c r="J47" s="72"/>
      <c r="K47" s="53"/>
      <c r="L47" s="53"/>
      <c r="M47" s="26"/>
      <c r="N47" s="110"/>
      <c r="O47" s="133"/>
      <c r="P47" s="71"/>
      <c r="R47" s="72"/>
      <c r="S47" s="53"/>
      <c r="T47" s="53"/>
      <c r="U47" s="26"/>
      <c r="V47" s="110"/>
      <c r="W47" s="133"/>
      <c r="X47" s="71"/>
      <c r="Z47" s="72"/>
      <c r="AA47" s="53"/>
      <c r="AB47" s="53"/>
      <c r="AC47" s="26"/>
      <c r="AD47" s="110"/>
      <c r="AE47" s="133"/>
      <c r="AF47" s="71"/>
      <c r="AH47" s="72"/>
      <c r="AI47" s="53"/>
      <c r="AJ47" s="53"/>
      <c r="AK47" s="26"/>
      <c r="AL47" s="110"/>
      <c r="AM47" s="133"/>
      <c r="AN47" s="71"/>
    </row>
    <row r="48" spans="2:40" x14ac:dyDescent="0.3">
      <c r="B48" s="72"/>
      <c r="C48" s="53"/>
      <c r="D48" s="53"/>
      <c r="E48" s="467" t="s">
        <v>875</v>
      </c>
      <c r="F48" s="481">
        <f>184552.75+4539.29+5607.9+39325.42+(72000*14.09%)</f>
        <v>244170.15999999997</v>
      </c>
      <c r="G48" s="482">
        <v>44119</v>
      </c>
      <c r="H48" s="71"/>
      <c r="J48" s="72"/>
      <c r="K48" s="53"/>
      <c r="L48" s="53"/>
      <c r="M48" s="26"/>
      <c r="N48" s="110"/>
      <c r="O48" s="133"/>
      <c r="P48" s="71"/>
      <c r="R48" s="72"/>
      <c r="S48" s="53"/>
      <c r="T48" s="53"/>
      <c r="U48" s="26"/>
      <c r="V48" s="110"/>
      <c r="W48" s="133"/>
      <c r="X48" s="71"/>
      <c r="Z48" s="72"/>
      <c r="AA48" s="53"/>
      <c r="AB48" s="53"/>
      <c r="AC48" s="26"/>
      <c r="AD48" s="110"/>
      <c r="AE48" s="133"/>
      <c r="AF48" s="71"/>
      <c r="AH48" s="72"/>
      <c r="AI48" s="53"/>
      <c r="AJ48" s="53"/>
      <c r="AK48" s="26"/>
      <c r="AL48" s="110"/>
      <c r="AM48" s="133"/>
      <c r="AN48" s="71"/>
    </row>
    <row r="49" spans="2:40" ht="27" customHeight="1" x14ac:dyDescent="0.3">
      <c r="B49" s="72"/>
      <c r="C49" s="53"/>
      <c r="D49" s="53"/>
      <c r="E49" s="467" t="s">
        <v>890</v>
      </c>
      <c r="F49" s="481">
        <f>80935.67+68199.2+7458.51+42374.36+40803.68+(72000*16.83%)</f>
        <v>251889.02</v>
      </c>
      <c r="G49" s="482">
        <v>44119</v>
      </c>
      <c r="H49" s="71"/>
      <c r="J49" s="72"/>
      <c r="K49" s="53"/>
      <c r="L49" s="53"/>
      <c r="M49" s="26"/>
      <c r="N49" s="110"/>
      <c r="O49" s="133"/>
      <c r="P49" s="71"/>
      <c r="R49" s="72"/>
      <c r="S49" s="53"/>
      <c r="T49" s="53"/>
      <c r="U49" s="26"/>
      <c r="V49" s="110"/>
      <c r="W49" s="133"/>
      <c r="X49" s="71"/>
      <c r="Z49" s="72"/>
      <c r="AA49" s="53"/>
      <c r="AB49" s="53"/>
      <c r="AC49" s="26"/>
      <c r="AD49" s="110"/>
      <c r="AE49" s="133"/>
      <c r="AF49" s="71"/>
      <c r="AH49" s="72"/>
      <c r="AI49" s="53"/>
      <c r="AJ49" s="53"/>
      <c r="AK49" s="26"/>
      <c r="AL49" s="110"/>
      <c r="AM49" s="133"/>
      <c r="AN49" s="71"/>
    </row>
    <row r="50" spans="2:40" ht="57" customHeight="1" x14ac:dyDescent="0.3">
      <c r="B50" s="72"/>
      <c r="C50" s="53"/>
      <c r="D50" s="53"/>
      <c r="E50" s="465" t="s">
        <v>877</v>
      </c>
      <c r="F50" s="483">
        <f>SUM(F51:F53)</f>
        <v>141130.63000000003</v>
      </c>
      <c r="G50" s="133"/>
      <c r="H50" s="71"/>
      <c r="J50" s="72"/>
      <c r="K50" s="53"/>
      <c r="L50" s="53"/>
      <c r="M50" s="26"/>
      <c r="N50" s="110"/>
      <c r="O50" s="133"/>
      <c r="P50" s="71"/>
      <c r="R50" s="72"/>
      <c r="S50" s="53"/>
      <c r="T50" s="53"/>
      <c r="U50" s="26"/>
      <c r="V50" s="110"/>
      <c r="W50" s="133"/>
      <c r="X50" s="71"/>
      <c r="Z50" s="72"/>
      <c r="AA50" s="53"/>
      <c r="AB50" s="53"/>
      <c r="AC50" s="26"/>
      <c r="AD50" s="110"/>
      <c r="AE50" s="133"/>
      <c r="AF50" s="71"/>
      <c r="AH50" s="72"/>
      <c r="AI50" s="53"/>
      <c r="AJ50" s="53"/>
      <c r="AK50" s="26"/>
      <c r="AL50" s="110"/>
      <c r="AM50" s="133"/>
      <c r="AN50" s="71"/>
    </row>
    <row r="51" spans="2:40" x14ac:dyDescent="0.3">
      <c r="B51" s="72"/>
      <c r="C51" s="53"/>
      <c r="D51" s="53"/>
      <c r="E51" s="467" t="s">
        <v>891</v>
      </c>
      <c r="F51" s="481">
        <f>1791.41</f>
        <v>1791.41</v>
      </c>
      <c r="G51" s="482">
        <v>44119</v>
      </c>
      <c r="H51" s="71"/>
      <c r="J51" s="72"/>
      <c r="K51" s="53"/>
      <c r="L51" s="53"/>
      <c r="M51" s="26"/>
      <c r="N51" s="110"/>
      <c r="O51" s="133"/>
      <c r="P51" s="71"/>
      <c r="R51" s="72"/>
      <c r="S51" s="53"/>
      <c r="T51" s="53"/>
      <c r="U51" s="26"/>
      <c r="V51" s="110"/>
      <c r="W51" s="133"/>
      <c r="X51" s="71"/>
      <c r="Z51" s="72"/>
      <c r="AA51" s="53"/>
      <c r="AB51" s="53"/>
      <c r="AC51" s="26"/>
      <c r="AD51" s="110"/>
      <c r="AE51" s="133"/>
      <c r="AF51" s="71"/>
      <c r="AH51" s="72"/>
      <c r="AI51" s="53"/>
      <c r="AJ51" s="53"/>
      <c r="AK51" s="26"/>
      <c r="AL51" s="110"/>
      <c r="AM51" s="133"/>
      <c r="AN51" s="71"/>
    </row>
    <row r="52" spans="2:40" x14ac:dyDescent="0.3">
      <c r="B52" s="72"/>
      <c r="C52" s="53"/>
      <c r="D52" s="53"/>
      <c r="E52" s="467" t="s">
        <v>892</v>
      </c>
      <c r="F52" s="481">
        <f>4984.8+8575.43+2990.88+10767.17+(72000*1.58%)</f>
        <v>28455.879999999997</v>
      </c>
      <c r="G52" s="482">
        <v>44119</v>
      </c>
      <c r="H52" s="71"/>
      <c r="J52" s="72"/>
      <c r="K52" s="53"/>
      <c r="L52" s="53"/>
      <c r="M52" s="26"/>
      <c r="N52" s="110"/>
      <c r="O52" s="133"/>
      <c r="P52" s="71"/>
      <c r="R52" s="72"/>
      <c r="S52" s="53"/>
      <c r="T52" s="53"/>
      <c r="U52" s="26"/>
      <c r="V52" s="110"/>
      <c r="W52" s="133"/>
      <c r="X52" s="71"/>
      <c r="Z52" s="72"/>
      <c r="AA52" s="53"/>
      <c r="AB52" s="53"/>
      <c r="AC52" s="26"/>
      <c r="AD52" s="110"/>
      <c r="AE52" s="133"/>
      <c r="AF52" s="71"/>
      <c r="AH52" s="72"/>
      <c r="AI52" s="53"/>
      <c r="AJ52" s="53"/>
      <c r="AK52" s="26"/>
      <c r="AL52" s="110"/>
      <c r="AM52" s="133"/>
      <c r="AN52" s="71"/>
    </row>
    <row r="53" spans="2:40" x14ac:dyDescent="0.3">
      <c r="B53" s="72"/>
      <c r="C53" s="53"/>
      <c r="D53" s="53"/>
      <c r="E53" s="467" t="s">
        <v>878</v>
      </c>
      <c r="F53" s="481">
        <f>7263.14+32022.25+21870.82+5915.92+11774.82+2766.24+3582.28+1544.36+654.56+2182.68+2184.24+2185.8+10398.63+(72000*9.08%)</f>
        <v>110883.34000000003</v>
      </c>
      <c r="G53" s="482">
        <v>44119</v>
      </c>
      <c r="H53" s="71"/>
      <c r="J53" s="72"/>
      <c r="K53" s="53"/>
      <c r="L53" s="53"/>
      <c r="M53" s="26"/>
      <c r="N53" s="110"/>
      <c r="O53" s="133"/>
      <c r="P53" s="71"/>
      <c r="R53" s="72"/>
      <c r="S53" s="53"/>
      <c r="T53" s="53"/>
      <c r="U53" s="26"/>
      <c r="V53" s="110"/>
      <c r="W53" s="133"/>
      <c r="X53" s="71"/>
      <c r="Z53" s="72"/>
      <c r="AA53" s="53"/>
      <c r="AB53" s="53"/>
      <c r="AC53" s="26"/>
      <c r="AD53" s="110"/>
      <c r="AE53" s="133"/>
      <c r="AF53" s="71"/>
      <c r="AH53" s="72"/>
      <c r="AI53" s="53"/>
      <c r="AJ53" s="53"/>
      <c r="AK53" s="26"/>
      <c r="AL53" s="110"/>
      <c r="AM53" s="133"/>
      <c r="AN53" s="71"/>
    </row>
    <row r="54" spans="2:40" ht="26" x14ac:dyDescent="0.3">
      <c r="B54" s="72"/>
      <c r="C54" s="53"/>
      <c r="D54" s="53"/>
      <c r="E54" s="465" t="s">
        <v>882</v>
      </c>
      <c r="F54" s="483">
        <f>SUM(F55:F59)</f>
        <v>75072</v>
      </c>
      <c r="G54" s="133"/>
      <c r="H54" s="71"/>
      <c r="J54" s="72"/>
      <c r="K54" s="53"/>
      <c r="L54" s="53"/>
      <c r="M54" s="26"/>
      <c r="N54" s="110"/>
      <c r="O54" s="133"/>
      <c r="P54" s="71"/>
      <c r="R54" s="72"/>
      <c r="S54" s="53"/>
      <c r="T54" s="53"/>
      <c r="U54" s="26"/>
      <c r="V54" s="110"/>
      <c r="W54" s="133"/>
      <c r="X54" s="71"/>
      <c r="Z54" s="72"/>
      <c r="AA54" s="53"/>
      <c r="AB54" s="53"/>
      <c r="AC54" s="26"/>
      <c r="AD54" s="110"/>
      <c r="AE54" s="133"/>
      <c r="AF54" s="71"/>
      <c r="AH54" s="72"/>
      <c r="AI54" s="53"/>
      <c r="AJ54" s="53"/>
      <c r="AK54" s="26"/>
      <c r="AL54" s="110"/>
      <c r="AM54" s="133"/>
      <c r="AN54" s="71"/>
    </row>
    <row r="55" spans="2:40" x14ac:dyDescent="0.3">
      <c r="B55" s="72"/>
      <c r="C55" s="53"/>
      <c r="D55" s="53"/>
      <c r="E55" s="467" t="s">
        <v>883</v>
      </c>
      <c r="F55" s="481">
        <f>ROUND((3368*12)+(999*12)+(999*12),2)</f>
        <v>64392</v>
      </c>
      <c r="G55" s="482">
        <v>44104</v>
      </c>
      <c r="H55" s="71"/>
      <c r="J55" s="72"/>
      <c r="K55" s="53"/>
      <c r="L55" s="53"/>
      <c r="M55" s="26"/>
      <c r="N55" s="110"/>
      <c r="O55" s="133"/>
      <c r="P55" s="71"/>
      <c r="R55" s="72"/>
      <c r="S55" s="53"/>
      <c r="T55" s="53"/>
      <c r="U55" s="26"/>
      <c r="V55" s="110"/>
      <c r="W55" s="133"/>
      <c r="X55" s="71"/>
      <c r="Z55" s="72"/>
      <c r="AA55" s="53"/>
      <c r="AB55" s="53"/>
      <c r="AC55" s="26"/>
      <c r="AD55" s="110"/>
      <c r="AE55" s="133"/>
      <c r="AF55" s="71"/>
      <c r="AH55" s="72"/>
      <c r="AI55" s="53"/>
      <c r="AJ55" s="53"/>
      <c r="AK55" s="26"/>
      <c r="AL55" s="110"/>
      <c r="AM55" s="133"/>
      <c r="AN55" s="71"/>
    </row>
    <row r="56" spans="2:40" x14ac:dyDescent="0.3">
      <c r="B56" s="72"/>
      <c r="C56" s="53"/>
      <c r="D56" s="53"/>
      <c r="E56" s="467" t="s">
        <v>884</v>
      </c>
      <c r="F56" s="481"/>
      <c r="G56" s="133"/>
      <c r="H56" s="71"/>
      <c r="J56" s="72"/>
      <c r="K56" s="53"/>
      <c r="L56" s="53"/>
      <c r="M56" s="26"/>
      <c r="N56" s="110"/>
      <c r="O56" s="133"/>
      <c r="P56" s="71"/>
      <c r="R56" s="72"/>
      <c r="S56" s="53"/>
      <c r="T56" s="53"/>
      <c r="U56" s="26"/>
      <c r="V56" s="110"/>
      <c r="W56" s="133"/>
      <c r="X56" s="71"/>
      <c r="Z56" s="72"/>
      <c r="AA56" s="53"/>
      <c r="AB56" s="53"/>
      <c r="AC56" s="26"/>
      <c r="AD56" s="110"/>
      <c r="AE56" s="133"/>
      <c r="AF56" s="71"/>
      <c r="AH56" s="72"/>
      <c r="AI56" s="53"/>
      <c r="AJ56" s="53"/>
      <c r="AK56" s="26"/>
      <c r="AL56" s="110"/>
      <c r="AM56" s="133"/>
      <c r="AN56" s="71"/>
    </row>
    <row r="57" spans="2:40" x14ac:dyDescent="0.3">
      <c r="B57" s="72"/>
      <c r="C57" s="53"/>
      <c r="D57" s="53"/>
      <c r="E57" s="484" t="s">
        <v>885</v>
      </c>
      <c r="F57" s="485"/>
      <c r="G57" s="133"/>
      <c r="H57" s="71"/>
      <c r="J57" s="72"/>
      <c r="K57" s="53"/>
      <c r="L57" s="53"/>
      <c r="M57" s="26"/>
      <c r="N57" s="110"/>
      <c r="O57" s="133"/>
      <c r="P57" s="71"/>
      <c r="R57" s="72"/>
      <c r="S57" s="53"/>
      <c r="T57" s="53"/>
      <c r="U57" s="26"/>
      <c r="V57" s="110"/>
      <c r="W57" s="133"/>
      <c r="X57" s="71"/>
      <c r="Z57" s="72"/>
      <c r="AA57" s="53"/>
      <c r="AB57" s="53"/>
      <c r="AC57" s="26"/>
      <c r="AD57" s="110"/>
      <c r="AE57" s="133"/>
      <c r="AF57" s="71"/>
      <c r="AH57" s="72"/>
      <c r="AI57" s="53"/>
      <c r="AJ57" s="53"/>
      <c r="AK57" s="26"/>
      <c r="AL57" s="110"/>
      <c r="AM57" s="133"/>
      <c r="AN57" s="71"/>
    </row>
    <row r="58" spans="2:40" x14ac:dyDescent="0.3">
      <c r="B58" s="72"/>
      <c r="C58" s="53"/>
      <c r="D58" s="53"/>
      <c r="E58" s="484" t="s">
        <v>893</v>
      </c>
      <c r="F58" s="485"/>
      <c r="G58" s="133"/>
      <c r="H58" s="71"/>
      <c r="J58" s="72"/>
      <c r="K58" s="53"/>
      <c r="L58" s="53"/>
      <c r="M58" s="26"/>
      <c r="N58" s="110"/>
      <c r="O58" s="133"/>
      <c r="P58" s="71"/>
      <c r="R58" s="72"/>
      <c r="S58" s="53"/>
      <c r="T58" s="53"/>
      <c r="U58" s="26"/>
      <c r="V58" s="110"/>
      <c r="W58" s="133"/>
      <c r="X58" s="71"/>
      <c r="Z58" s="72"/>
      <c r="AA58" s="53"/>
      <c r="AB58" s="53"/>
      <c r="AC58" s="26"/>
      <c r="AD58" s="110"/>
      <c r="AE58" s="133"/>
      <c r="AF58" s="71"/>
      <c r="AH58" s="72"/>
      <c r="AI58" s="53"/>
      <c r="AJ58" s="53"/>
      <c r="AK58" s="26"/>
      <c r="AL58" s="110"/>
      <c r="AM58" s="133"/>
      <c r="AN58" s="71"/>
    </row>
    <row r="59" spans="2:40" ht="26" x14ac:dyDescent="0.3">
      <c r="B59" s="72"/>
      <c r="C59" s="53"/>
      <c r="D59" s="53"/>
      <c r="E59" s="484" t="s">
        <v>886</v>
      </c>
      <c r="F59" s="485">
        <f>(1*890*12)</f>
        <v>10680</v>
      </c>
      <c r="G59" s="133"/>
      <c r="H59" s="71"/>
      <c r="J59" s="72"/>
      <c r="K59" s="53"/>
      <c r="L59" s="53"/>
      <c r="M59" s="26"/>
      <c r="N59" s="110"/>
      <c r="O59" s="133"/>
      <c r="P59" s="71"/>
      <c r="R59" s="72"/>
      <c r="S59" s="53"/>
      <c r="T59" s="53"/>
      <c r="U59" s="26"/>
      <c r="V59" s="110"/>
      <c r="W59" s="133"/>
      <c r="X59" s="71"/>
      <c r="Z59" s="72"/>
      <c r="AA59" s="53"/>
      <c r="AB59" s="53"/>
      <c r="AC59" s="26"/>
      <c r="AD59" s="110"/>
      <c r="AE59" s="133"/>
      <c r="AF59" s="71"/>
      <c r="AH59" s="72"/>
      <c r="AI59" s="53"/>
      <c r="AJ59" s="53"/>
      <c r="AK59" s="26"/>
      <c r="AL59" s="110"/>
      <c r="AM59" s="133"/>
      <c r="AN59" s="71"/>
    </row>
    <row r="60" spans="2:40" x14ac:dyDescent="0.3">
      <c r="B60" s="72"/>
      <c r="C60" s="53"/>
      <c r="D60" s="53"/>
      <c r="E60" s="465"/>
      <c r="F60" s="486"/>
      <c r="G60" s="133"/>
      <c r="H60" s="71"/>
      <c r="J60" s="72"/>
      <c r="K60" s="53"/>
      <c r="L60" s="53"/>
      <c r="M60" s="26"/>
      <c r="N60" s="110"/>
      <c r="O60" s="133"/>
      <c r="P60" s="71"/>
      <c r="R60" s="72"/>
      <c r="S60" s="53"/>
      <c r="T60" s="53"/>
      <c r="U60" s="26"/>
      <c r="V60" s="110"/>
      <c r="W60" s="133"/>
      <c r="X60" s="71"/>
      <c r="Z60" s="72"/>
      <c r="AA60" s="53"/>
      <c r="AB60" s="53"/>
      <c r="AC60" s="26"/>
      <c r="AD60" s="110"/>
      <c r="AE60" s="133"/>
      <c r="AF60" s="71"/>
      <c r="AH60" s="72"/>
      <c r="AI60" s="53"/>
      <c r="AJ60" s="53"/>
      <c r="AK60" s="26"/>
      <c r="AL60" s="110"/>
      <c r="AM60" s="133"/>
      <c r="AN60" s="71"/>
    </row>
    <row r="61" spans="2:40" ht="14.5" thickBot="1" x14ac:dyDescent="0.35">
      <c r="B61" s="72"/>
      <c r="C61" s="53"/>
      <c r="D61" s="53"/>
      <c r="E61" s="146"/>
      <c r="F61" s="487"/>
      <c r="G61" s="147"/>
      <c r="H61" s="71"/>
      <c r="J61" s="72"/>
      <c r="K61" s="53"/>
      <c r="L61" s="53"/>
      <c r="M61" s="26"/>
      <c r="N61" s="110"/>
      <c r="O61" s="133"/>
      <c r="P61" s="71"/>
      <c r="R61" s="72"/>
      <c r="S61" s="53"/>
      <c r="T61" s="53"/>
      <c r="U61" s="26"/>
      <c r="V61" s="110"/>
      <c r="W61" s="133"/>
      <c r="X61" s="71"/>
      <c r="Z61" s="72"/>
      <c r="AA61" s="53"/>
      <c r="AB61" s="53"/>
      <c r="AC61" s="26"/>
      <c r="AD61" s="110"/>
      <c r="AE61" s="133"/>
      <c r="AF61" s="71"/>
      <c r="AH61" s="72"/>
      <c r="AI61" s="53"/>
      <c r="AJ61" s="53"/>
      <c r="AK61" s="26"/>
      <c r="AL61" s="110"/>
      <c r="AM61" s="133"/>
      <c r="AN61" s="71"/>
    </row>
    <row r="62" spans="2:40" ht="14.5" thickBot="1" x14ac:dyDescent="0.35">
      <c r="B62" s="72"/>
      <c r="C62" s="53"/>
      <c r="D62" s="53"/>
      <c r="E62" s="150" t="s">
        <v>265</v>
      </c>
      <c r="F62" s="488">
        <f>F46+F50+F54+F60</f>
        <v>1356421.5500000003</v>
      </c>
      <c r="G62" s="148"/>
      <c r="H62" s="71"/>
      <c r="J62" s="72"/>
      <c r="K62" s="53"/>
      <c r="L62" s="53"/>
      <c r="M62" s="26"/>
      <c r="N62" s="110"/>
      <c r="O62" s="133"/>
      <c r="P62" s="71"/>
      <c r="R62" s="72"/>
      <c r="S62" s="53"/>
      <c r="T62" s="53"/>
      <c r="U62" s="26"/>
      <c r="V62" s="110"/>
      <c r="W62" s="133"/>
      <c r="X62" s="71"/>
      <c r="Z62" s="72"/>
      <c r="AA62" s="53"/>
      <c r="AB62" s="53"/>
      <c r="AC62" s="26"/>
      <c r="AD62" s="110"/>
      <c r="AE62" s="133"/>
      <c r="AF62" s="71"/>
      <c r="AH62" s="72"/>
      <c r="AI62" s="53"/>
      <c r="AJ62" s="53"/>
      <c r="AK62" s="26"/>
      <c r="AL62" s="110"/>
      <c r="AM62" s="133"/>
      <c r="AN62" s="71"/>
    </row>
    <row r="63" spans="2:40" x14ac:dyDescent="0.3">
      <c r="B63" s="72"/>
      <c r="C63" s="53"/>
      <c r="D63" s="53"/>
      <c r="E63" s="73"/>
      <c r="F63" s="73"/>
      <c r="G63" s="73"/>
      <c r="H63" s="71"/>
      <c r="J63" s="72"/>
      <c r="K63" s="53"/>
      <c r="L63" s="53"/>
      <c r="M63" s="73"/>
      <c r="N63" s="73"/>
      <c r="O63" s="73"/>
      <c r="P63" s="71"/>
      <c r="R63" s="72"/>
      <c r="S63" s="53"/>
      <c r="T63" s="53"/>
      <c r="U63" s="73"/>
      <c r="V63" s="73"/>
      <c r="W63" s="73"/>
      <c r="X63" s="71"/>
      <c r="Z63" s="72"/>
      <c r="AA63" s="53"/>
      <c r="AB63" s="53"/>
      <c r="AC63" s="73"/>
      <c r="AD63" s="73"/>
      <c r="AE63" s="73"/>
      <c r="AF63" s="71"/>
      <c r="AH63" s="72"/>
      <c r="AI63" s="53"/>
      <c r="AJ63" s="53"/>
      <c r="AK63" s="73"/>
      <c r="AL63" s="73"/>
      <c r="AM63" s="73"/>
      <c r="AN63" s="71"/>
    </row>
    <row r="64" spans="2:40" ht="34.5" customHeight="1" thickBot="1" x14ac:dyDescent="0.35">
      <c r="B64" s="72"/>
      <c r="C64" s="584"/>
      <c r="D64" s="584"/>
      <c r="E64" s="584"/>
      <c r="F64" s="584"/>
      <c r="G64" s="156"/>
      <c r="H64" s="71"/>
      <c r="J64" s="72"/>
      <c r="K64" s="584"/>
      <c r="L64" s="584"/>
      <c r="M64" s="584"/>
      <c r="N64" s="584"/>
      <c r="O64" s="156"/>
      <c r="P64" s="71"/>
      <c r="R64" s="72"/>
      <c r="S64" s="584" t="s">
        <v>273</v>
      </c>
      <c r="T64" s="584"/>
      <c r="U64" s="584"/>
      <c r="V64" s="584"/>
      <c r="W64" s="156"/>
      <c r="X64" s="71"/>
      <c r="Z64" s="72"/>
      <c r="AA64" s="584" t="s">
        <v>273</v>
      </c>
      <c r="AB64" s="584"/>
      <c r="AC64" s="584"/>
      <c r="AD64" s="584"/>
      <c r="AE64" s="156"/>
      <c r="AF64" s="71"/>
      <c r="AH64" s="72"/>
      <c r="AI64" s="584" t="s">
        <v>273</v>
      </c>
      <c r="AJ64" s="584"/>
      <c r="AK64" s="584"/>
      <c r="AL64" s="584"/>
      <c r="AM64" s="156"/>
      <c r="AN64" s="71"/>
    </row>
    <row r="65" spans="2:40" ht="63.75" customHeight="1" thickBot="1" x14ac:dyDescent="0.35">
      <c r="B65" s="72"/>
      <c r="C65" s="584"/>
      <c r="D65" s="584"/>
      <c r="E65" s="613"/>
      <c r="F65" s="613"/>
      <c r="G65" s="73"/>
      <c r="H65" s="71"/>
      <c r="J65" s="72"/>
      <c r="K65" s="584"/>
      <c r="L65" s="584"/>
      <c r="M65" s="613"/>
      <c r="N65" s="613"/>
      <c r="O65" s="73"/>
      <c r="P65" s="71"/>
      <c r="R65" s="72"/>
      <c r="S65" s="584" t="s">
        <v>211</v>
      </c>
      <c r="T65" s="584"/>
      <c r="U65" s="589"/>
      <c r="V65" s="590"/>
      <c r="W65" s="73"/>
      <c r="X65" s="71"/>
      <c r="Z65" s="72"/>
      <c r="AA65" s="584" t="s">
        <v>211</v>
      </c>
      <c r="AB65" s="584"/>
      <c r="AC65" s="589"/>
      <c r="AD65" s="590"/>
      <c r="AE65" s="73"/>
      <c r="AF65" s="71"/>
      <c r="AH65" s="72"/>
      <c r="AI65" s="584" t="s">
        <v>211</v>
      </c>
      <c r="AJ65" s="584"/>
      <c r="AK65" s="589"/>
      <c r="AL65" s="590"/>
      <c r="AM65" s="73"/>
      <c r="AN65" s="71"/>
    </row>
    <row r="66" spans="2:40" ht="14.5" thickBot="1" x14ac:dyDescent="0.35">
      <c r="B66" s="72"/>
      <c r="C66" s="583"/>
      <c r="D66" s="583"/>
      <c r="E66" s="583"/>
      <c r="F66" s="583"/>
      <c r="G66" s="73"/>
      <c r="H66" s="71"/>
      <c r="J66" s="72"/>
      <c r="K66" s="583"/>
      <c r="L66" s="583"/>
      <c r="M66" s="583"/>
      <c r="N66" s="583"/>
      <c r="O66" s="73"/>
      <c r="P66" s="71"/>
      <c r="R66" s="72"/>
      <c r="S66" s="583"/>
      <c r="T66" s="583"/>
      <c r="U66" s="583"/>
      <c r="V66" s="583"/>
      <c r="W66" s="73"/>
      <c r="X66" s="71"/>
      <c r="Z66" s="72"/>
      <c r="AA66" s="583"/>
      <c r="AB66" s="583"/>
      <c r="AC66" s="583"/>
      <c r="AD66" s="583"/>
      <c r="AE66" s="73"/>
      <c r="AF66" s="71"/>
      <c r="AH66" s="72"/>
      <c r="AI66" s="583"/>
      <c r="AJ66" s="583"/>
      <c r="AK66" s="583"/>
      <c r="AL66" s="583"/>
      <c r="AM66" s="73"/>
      <c r="AN66" s="71"/>
    </row>
    <row r="67" spans="2:40" ht="58.9" customHeight="1" thickBot="1" x14ac:dyDescent="0.35">
      <c r="B67" s="72"/>
      <c r="C67" s="584"/>
      <c r="D67" s="584"/>
      <c r="E67" s="611"/>
      <c r="F67" s="611"/>
      <c r="G67" s="73"/>
      <c r="H67" s="71"/>
      <c r="J67" s="72"/>
      <c r="K67" s="584"/>
      <c r="L67" s="584"/>
      <c r="M67" s="611"/>
      <c r="N67" s="611"/>
      <c r="O67" s="73"/>
      <c r="P67" s="71"/>
      <c r="R67" s="72"/>
      <c r="S67" s="584" t="s">
        <v>212</v>
      </c>
      <c r="T67" s="584"/>
      <c r="U67" s="585"/>
      <c r="V67" s="586"/>
      <c r="W67" s="73"/>
      <c r="X67" s="71"/>
      <c r="Z67" s="72"/>
      <c r="AA67" s="584" t="s">
        <v>212</v>
      </c>
      <c r="AB67" s="584"/>
      <c r="AC67" s="585"/>
      <c r="AD67" s="586"/>
      <c r="AE67" s="73"/>
      <c r="AF67" s="71"/>
      <c r="AH67" s="72"/>
      <c r="AI67" s="584" t="s">
        <v>212</v>
      </c>
      <c r="AJ67" s="584"/>
      <c r="AK67" s="585"/>
      <c r="AL67" s="586"/>
      <c r="AM67" s="73"/>
      <c r="AN67" s="71"/>
    </row>
    <row r="68" spans="2:40" ht="16.149999999999999" customHeight="1" thickBot="1" x14ac:dyDescent="0.35">
      <c r="B68" s="72"/>
      <c r="C68" s="417"/>
      <c r="D68" s="417"/>
      <c r="E68" s="418"/>
      <c r="F68" s="418"/>
      <c r="G68" s="73"/>
      <c r="H68" s="71"/>
      <c r="J68" s="72"/>
      <c r="K68" s="417"/>
      <c r="L68" s="417"/>
      <c r="M68" s="418"/>
      <c r="N68" s="418"/>
      <c r="O68" s="73"/>
      <c r="P68" s="71"/>
      <c r="R68" s="72"/>
      <c r="S68" s="417"/>
      <c r="T68" s="417"/>
      <c r="U68" s="612"/>
      <c r="V68" s="612"/>
      <c r="W68" s="73"/>
      <c r="X68" s="71"/>
      <c r="Z68" s="72"/>
      <c r="AA68" s="417"/>
      <c r="AB68" s="417"/>
      <c r="AC68" s="419"/>
      <c r="AD68" s="419"/>
      <c r="AE68" s="73"/>
      <c r="AF68" s="71"/>
      <c r="AH68" s="72"/>
      <c r="AI68" s="417"/>
      <c r="AJ68" s="417"/>
      <c r="AK68" s="419"/>
      <c r="AL68" s="419"/>
      <c r="AM68" s="73"/>
      <c r="AN68" s="71"/>
    </row>
    <row r="69" spans="2:40" ht="100.15" customHeight="1" thickBot="1" x14ac:dyDescent="0.35">
      <c r="B69" s="72"/>
      <c r="C69" s="584"/>
      <c r="D69" s="584"/>
      <c r="E69" s="610"/>
      <c r="F69" s="610"/>
      <c r="G69" s="73"/>
      <c r="H69" s="71"/>
      <c r="J69" s="72"/>
      <c r="K69" s="584"/>
      <c r="L69" s="584"/>
      <c r="M69" s="610"/>
      <c r="N69" s="610"/>
      <c r="O69" s="73"/>
      <c r="P69" s="71"/>
      <c r="R69" s="72"/>
      <c r="S69" s="584" t="s">
        <v>213</v>
      </c>
      <c r="T69" s="584"/>
      <c r="U69" s="587"/>
      <c r="V69" s="588"/>
      <c r="W69" s="73"/>
      <c r="X69" s="71"/>
      <c r="Z69" s="72"/>
      <c r="AA69" s="584" t="s">
        <v>213</v>
      </c>
      <c r="AB69" s="584"/>
      <c r="AC69" s="587"/>
      <c r="AD69" s="588"/>
      <c r="AE69" s="73"/>
      <c r="AF69" s="71"/>
      <c r="AH69" s="72"/>
      <c r="AI69" s="584" t="s">
        <v>213</v>
      </c>
      <c r="AJ69" s="584"/>
      <c r="AK69" s="587"/>
      <c r="AL69" s="588"/>
      <c r="AM69" s="73"/>
      <c r="AN69" s="71"/>
    </row>
    <row r="70" spans="2:40" x14ac:dyDescent="0.3">
      <c r="B70" s="72"/>
      <c r="C70" s="53"/>
      <c r="D70" s="53"/>
      <c r="E70" s="73"/>
      <c r="F70" s="73"/>
      <c r="G70" s="73"/>
      <c r="H70" s="71"/>
      <c r="J70" s="72"/>
      <c r="K70" s="53"/>
      <c r="L70" s="53"/>
      <c r="M70" s="73"/>
      <c r="N70" s="73"/>
      <c r="O70" s="73"/>
      <c r="P70" s="71"/>
      <c r="R70" s="72"/>
      <c r="S70" s="53"/>
      <c r="T70" s="53"/>
      <c r="U70" s="73"/>
      <c r="V70" s="73"/>
      <c r="W70" s="73"/>
      <c r="X70" s="71"/>
      <c r="Z70" s="72"/>
      <c r="AA70" s="53"/>
      <c r="AB70" s="53"/>
      <c r="AC70" s="73"/>
      <c r="AD70" s="73"/>
      <c r="AE70" s="73"/>
      <c r="AF70" s="71"/>
      <c r="AH70" s="72"/>
      <c r="AI70" s="53"/>
      <c r="AJ70" s="53"/>
      <c r="AK70" s="73"/>
      <c r="AL70" s="73"/>
      <c r="AM70" s="73"/>
      <c r="AN70" s="71"/>
    </row>
    <row r="71" spans="2:40" ht="14.5" thickBot="1" x14ac:dyDescent="0.35">
      <c r="B71" s="74"/>
      <c r="C71" s="582"/>
      <c r="D71" s="582"/>
      <c r="E71" s="75"/>
      <c r="F71" s="58"/>
      <c r="G71" s="58"/>
      <c r="H71" s="76"/>
      <c r="J71" s="74"/>
      <c r="K71" s="582"/>
      <c r="L71" s="582"/>
      <c r="M71" s="75"/>
      <c r="N71" s="58"/>
      <c r="O71" s="58"/>
      <c r="P71" s="76"/>
      <c r="R71" s="74"/>
      <c r="S71" s="582"/>
      <c r="T71" s="582"/>
      <c r="U71" s="75"/>
      <c r="V71" s="58"/>
      <c r="W71" s="58"/>
      <c r="X71" s="76"/>
      <c r="Z71" s="74"/>
      <c r="AA71" s="582"/>
      <c r="AB71" s="582"/>
      <c r="AC71" s="75"/>
      <c r="AD71" s="58"/>
      <c r="AE71" s="58"/>
      <c r="AF71" s="76"/>
      <c r="AH71" s="74"/>
      <c r="AI71" s="582"/>
      <c r="AJ71" s="582"/>
      <c r="AK71" s="75"/>
      <c r="AL71" s="58"/>
      <c r="AM71" s="58"/>
      <c r="AN71" s="76"/>
    </row>
    <row r="72" spans="2:40" s="28" customFormat="1" ht="64.900000000000006" customHeight="1" x14ac:dyDescent="0.3">
      <c r="B72" s="389"/>
      <c r="C72" s="604"/>
      <c r="D72" s="604"/>
      <c r="E72" s="605"/>
      <c r="F72" s="605"/>
      <c r="G72" s="13"/>
    </row>
    <row r="73" spans="2:40" ht="59.25" customHeight="1" x14ac:dyDescent="0.3">
      <c r="B73" s="389"/>
      <c r="C73" s="609"/>
      <c r="D73" s="609"/>
      <c r="E73" s="609"/>
      <c r="F73" s="609"/>
      <c r="G73" s="609"/>
    </row>
    <row r="74" spans="2:40" ht="49.9" customHeight="1" x14ac:dyDescent="0.3">
      <c r="B74" s="389"/>
      <c r="C74" s="606"/>
      <c r="D74" s="606"/>
      <c r="E74" s="608"/>
      <c r="F74" s="608"/>
      <c r="G74" s="13"/>
    </row>
    <row r="75" spans="2:40" ht="100.15" customHeight="1" x14ac:dyDescent="0.3">
      <c r="B75" s="389"/>
      <c r="C75" s="606"/>
      <c r="D75" s="606"/>
      <c r="E75" s="607"/>
      <c r="F75" s="607"/>
      <c r="G75" s="13"/>
    </row>
    <row r="76" spans="2:40" x14ac:dyDescent="0.3">
      <c r="B76" s="389"/>
      <c r="C76" s="389"/>
      <c r="D76" s="389"/>
      <c r="E76" s="13"/>
      <c r="F76" s="13"/>
      <c r="G76" s="13"/>
    </row>
    <row r="77" spans="2:40" x14ac:dyDescent="0.3">
      <c r="B77" s="389"/>
      <c r="C77" s="604"/>
      <c r="D77" s="604"/>
      <c r="E77" s="13"/>
      <c r="F77" s="13"/>
      <c r="G77" s="13"/>
    </row>
    <row r="78" spans="2:40" ht="49.9" customHeight="1" x14ac:dyDescent="0.3">
      <c r="B78" s="389"/>
      <c r="C78" s="604"/>
      <c r="D78" s="604"/>
      <c r="E78" s="607"/>
      <c r="F78" s="607"/>
      <c r="G78" s="13"/>
    </row>
    <row r="79" spans="2:40" ht="100.15" customHeight="1" x14ac:dyDescent="0.3">
      <c r="B79" s="389"/>
      <c r="C79" s="606"/>
      <c r="D79" s="606"/>
      <c r="E79" s="607"/>
      <c r="F79" s="607"/>
      <c r="G79" s="13"/>
    </row>
    <row r="80" spans="2:40" x14ac:dyDescent="0.3">
      <c r="B80" s="389"/>
      <c r="C80" s="29"/>
      <c r="D80" s="389"/>
      <c r="E80" s="30"/>
      <c r="F80" s="13"/>
      <c r="G80" s="13"/>
    </row>
    <row r="81" spans="2:7" x14ac:dyDescent="0.3">
      <c r="B81" s="389"/>
      <c r="C81" s="29"/>
      <c r="D81" s="29"/>
      <c r="E81" s="30"/>
      <c r="F81" s="30"/>
      <c r="G81" s="12"/>
    </row>
    <row r="82" spans="2:7" x14ac:dyDescent="0.3">
      <c r="E82" s="31"/>
      <c r="F82" s="31"/>
    </row>
    <row r="83" spans="2:7" x14ac:dyDescent="0.3">
      <c r="E83" s="31"/>
      <c r="F83" s="31"/>
    </row>
  </sheetData>
  <mergeCells count="138">
    <mergeCell ref="C5:F5"/>
    <mergeCell ref="K5:N5"/>
    <mergeCell ref="S5:V5"/>
    <mergeCell ref="C7:D7"/>
    <mergeCell ref="K7:L7"/>
    <mergeCell ref="S7:T7"/>
    <mergeCell ref="C3:G3"/>
    <mergeCell ref="K3:O3"/>
    <mergeCell ref="S3:W3"/>
    <mergeCell ref="B4:F4"/>
    <mergeCell ref="J4:N4"/>
    <mergeCell ref="R4:V4"/>
    <mergeCell ref="C8:F8"/>
    <mergeCell ref="K8:N8"/>
    <mergeCell ref="S8:V8"/>
    <mergeCell ref="C9:D9"/>
    <mergeCell ref="E9:F9"/>
    <mergeCell ref="K9:L9"/>
    <mergeCell ref="M9:N9"/>
    <mergeCell ref="S9:T9"/>
    <mergeCell ref="U9:V9"/>
    <mergeCell ref="U12:V12"/>
    <mergeCell ref="C10:D10"/>
    <mergeCell ref="E10:F10"/>
    <mergeCell ref="K10:L10"/>
    <mergeCell ref="M10:N10"/>
    <mergeCell ref="S10:T10"/>
    <mergeCell ref="U10:V10"/>
    <mergeCell ref="C12:D12"/>
    <mergeCell ref="E12:F12"/>
    <mergeCell ref="K12:L12"/>
    <mergeCell ref="M12:N12"/>
    <mergeCell ref="S12:T12"/>
    <mergeCell ref="C16:D16"/>
    <mergeCell ref="K16:L16"/>
    <mergeCell ref="S16:T16"/>
    <mergeCell ref="C44:D44"/>
    <mergeCell ref="K44:L44"/>
    <mergeCell ref="S44:T44"/>
    <mergeCell ref="C13:F13"/>
    <mergeCell ref="K13:N13"/>
    <mergeCell ref="S13:V13"/>
    <mergeCell ref="C15:D15"/>
    <mergeCell ref="K15:L15"/>
    <mergeCell ref="S15:T15"/>
    <mergeCell ref="U65:V65"/>
    <mergeCell ref="C45:D45"/>
    <mergeCell ref="K45:L45"/>
    <mergeCell ref="S45:T45"/>
    <mergeCell ref="C64:F64"/>
    <mergeCell ref="K64:N64"/>
    <mergeCell ref="S64:V64"/>
    <mergeCell ref="C65:D65"/>
    <mergeCell ref="E65:F65"/>
    <mergeCell ref="K65:L65"/>
    <mergeCell ref="M65:N65"/>
    <mergeCell ref="S65:T65"/>
    <mergeCell ref="S69:T69"/>
    <mergeCell ref="U69:V69"/>
    <mergeCell ref="C66:F66"/>
    <mergeCell ref="K66:N66"/>
    <mergeCell ref="S66:V66"/>
    <mergeCell ref="C67:D67"/>
    <mergeCell ref="E67:F67"/>
    <mergeCell ref="K67:L67"/>
    <mergeCell ref="M67:N67"/>
    <mergeCell ref="S67:T67"/>
    <mergeCell ref="U67:V67"/>
    <mergeCell ref="U68:V68"/>
    <mergeCell ref="AA3:AE3"/>
    <mergeCell ref="Z4:AD4"/>
    <mergeCell ref="AA5:AD5"/>
    <mergeCell ref="AA7:AB7"/>
    <mergeCell ref="AA8:AD8"/>
    <mergeCell ref="S71:T71"/>
    <mergeCell ref="C72:D72"/>
    <mergeCell ref="E72:F72"/>
    <mergeCell ref="C79:D79"/>
    <mergeCell ref="E79:F79"/>
    <mergeCell ref="C74:D74"/>
    <mergeCell ref="E74:F74"/>
    <mergeCell ref="C75:D75"/>
    <mergeCell ref="E75:F75"/>
    <mergeCell ref="C77:D77"/>
    <mergeCell ref="C78:D78"/>
    <mergeCell ref="E78:F78"/>
    <mergeCell ref="C73:G73"/>
    <mergeCell ref="C69:D69"/>
    <mergeCell ref="E69:F69"/>
    <mergeCell ref="K69:L69"/>
    <mergeCell ref="M69:N69"/>
    <mergeCell ref="C71:D71"/>
    <mergeCell ref="K71:L71"/>
    <mergeCell ref="AA16:AB16"/>
    <mergeCell ref="AA44:AB44"/>
    <mergeCell ref="AA45:AB45"/>
    <mergeCell ref="AA9:AB9"/>
    <mergeCell ref="AC9:AD9"/>
    <mergeCell ref="AA10:AB10"/>
    <mergeCell ref="AC10:AD10"/>
    <mergeCell ref="AA12:AB12"/>
    <mergeCell ref="AC12:AD12"/>
    <mergeCell ref="AA69:AB69"/>
    <mergeCell ref="AC69:AD69"/>
    <mergeCell ref="AA71:AB71"/>
    <mergeCell ref="AI3:AM3"/>
    <mergeCell ref="AH4:AL4"/>
    <mergeCell ref="AI5:AL5"/>
    <mergeCell ref="AI7:AJ7"/>
    <mergeCell ref="AI8:AL8"/>
    <mergeCell ref="AI9:AJ9"/>
    <mergeCell ref="AK9:AL9"/>
    <mergeCell ref="AI10:AJ10"/>
    <mergeCell ref="AK10:AL10"/>
    <mergeCell ref="AI12:AJ12"/>
    <mergeCell ref="AK12:AL12"/>
    <mergeCell ref="AI13:AL13"/>
    <mergeCell ref="AI15:AJ15"/>
    <mergeCell ref="AA64:AD64"/>
    <mergeCell ref="AA65:AB65"/>
    <mergeCell ref="AC65:AD65"/>
    <mergeCell ref="AA66:AD66"/>
    <mergeCell ref="AA67:AB67"/>
    <mergeCell ref="AC67:AD67"/>
    <mergeCell ref="AA13:AD13"/>
    <mergeCell ref="AA15:AB15"/>
    <mergeCell ref="AI71:AJ71"/>
    <mergeCell ref="AI66:AL66"/>
    <mergeCell ref="AI67:AJ67"/>
    <mergeCell ref="AK67:AL67"/>
    <mergeCell ref="AI69:AJ69"/>
    <mergeCell ref="AK69:AL69"/>
    <mergeCell ref="AI16:AJ16"/>
    <mergeCell ref="AI44:AJ44"/>
    <mergeCell ref="AI45:AJ45"/>
    <mergeCell ref="AI64:AL64"/>
    <mergeCell ref="AI65:AJ65"/>
    <mergeCell ref="AK65:AL65"/>
  </mergeCells>
  <dataValidations count="2">
    <dataValidation type="list" allowBlank="1" showInputMessage="1" showErrorMessage="1" sqref="E78" xr:uid="{00000000-0002-0000-0100-000000000000}">
      <formula1>$J$84:$J$85</formula1>
    </dataValidation>
    <dataValidation type="whole" allowBlank="1" showInputMessage="1" showErrorMessage="1" sqref="E74 E67:E68 E9 M67:M68 M9 U67:U68 U9 AC67:AC68 AC9 AK67:AK68 AK9" xr:uid="{00000000-0002-0000-0100-000001000000}">
      <formula1>-999999999</formula1>
      <formula2>999999999</formula2>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H50"/>
  <sheetViews>
    <sheetView zoomScale="80" zoomScaleNormal="80" workbookViewId="0">
      <selection activeCell="E21" sqref="E21:F21"/>
    </sheetView>
  </sheetViews>
  <sheetFormatPr defaultColWidth="8.7265625" defaultRowHeight="14.5" x14ac:dyDescent="0.35"/>
  <cols>
    <col min="1" max="2" width="1.7265625" customWidth="1"/>
    <col min="3" max="3" width="39.7265625" customWidth="1"/>
    <col min="4" max="4" width="53.1796875" customWidth="1"/>
    <col min="5" max="5" width="29.54296875" customWidth="1"/>
    <col min="6" max="6" width="42.81640625" customWidth="1"/>
    <col min="7" max="7" width="2" customWidth="1"/>
    <col min="8" max="8" width="1.453125" customWidth="1"/>
  </cols>
  <sheetData>
    <row r="1" spans="2:7" ht="15" thickBot="1" x14ac:dyDescent="0.4"/>
    <row r="2" spans="2:7" ht="15" thickBot="1" x14ac:dyDescent="0.4">
      <c r="B2" s="90"/>
      <c r="C2" s="91"/>
      <c r="D2" s="91"/>
      <c r="E2" s="91"/>
      <c r="F2" s="91"/>
      <c r="G2" s="92"/>
    </row>
    <row r="3" spans="2:7" ht="20.5" thickBot="1" x14ac:dyDescent="0.45">
      <c r="B3" s="93"/>
      <c r="C3" s="591" t="s">
        <v>218</v>
      </c>
      <c r="D3" s="592"/>
      <c r="E3" s="592"/>
      <c r="F3" s="593"/>
      <c r="G3" s="60"/>
    </row>
    <row r="4" spans="2:7" x14ac:dyDescent="0.35">
      <c r="B4" s="618"/>
      <c r="C4" s="620"/>
      <c r="D4" s="620"/>
      <c r="E4" s="620"/>
      <c r="F4" s="620"/>
      <c r="G4" s="60"/>
    </row>
    <row r="5" spans="2:7" x14ac:dyDescent="0.35">
      <c r="B5" s="61"/>
      <c r="C5" s="640"/>
      <c r="D5" s="640"/>
      <c r="E5" s="640"/>
      <c r="F5" s="640"/>
      <c r="G5" s="60"/>
    </row>
    <row r="6" spans="2:7" x14ac:dyDescent="0.35">
      <c r="B6" s="61"/>
      <c r="C6" s="62"/>
      <c r="D6" s="63"/>
      <c r="E6" s="62"/>
      <c r="F6" s="63"/>
      <c r="G6" s="60"/>
    </row>
    <row r="7" spans="2:7" x14ac:dyDescent="0.35">
      <c r="B7" s="61"/>
      <c r="C7" s="619" t="s">
        <v>227</v>
      </c>
      <c r="D7" s="619"/>
      <c r="E7" s="64"/>
      <c r="F7" s="63"/>
      <c r="G7" s="60"/>
    </row>
    <row r="8" spans="2:7" ht="15" thickBot="1" x14ac:dyDescent="0.4">
      <c r="B8" s="61"/>
      <c r="C8" s="621" t="s">
        <v>280</v>
      </c>
      <c r="D8" s="621"/>
      <c r="E8" s="621"/>
      <c r="F8" s="621"/>
      <c r="G8" s="60"/>
    </row>
    <row r="9" spans="2:7" ht="15" thickBot="1" x14ac:dyDescent="0.4">
      <c r="B9" s="61"/>
      <c r="C9" s="37" t="s">
        <v>229</v>
      </c>
      <c r="D9" s="38" t="s">
        <v>228</v>
      </c>
      <c r="E9" s="635" t="s">
        <v>259</v>
      </c>
      <c r="F9" s="636"/>
      <c r="G9" s="60"/>
    </row>
    <row r="10" spans="2:7" ht="138.75" customHeight="1" x14ac:dyDescent="0.35">
      <c r="B10" s="61"/>
      <c r="C10" s="39" t="s">
        <v>895</v>
      </c>
      <c r="D10" s="490" t="s">
        <v>896</v>
      </c>
      <c r="E10" s="650" t="s">
        <v>897</v>
      </c>
      <c r="F10" s="651"/>
      <c r="G10" s="60"/>
    </row>
    <row r="11" spans="2:7" ht="127.5" customHeight="1" x14ac:dyDescent="0.35">
      <c r="B11" s="61"/>
      <c r="C11" s="491" t="s">
        <v>898</v>
      </c>
      <c r="D11" s="492" t="s">
        <v>899</v>
      </c>
      <c r="E11" s="652" t="s">
        <v>900</v>
      </c>
      <c r="F11" s="653"/>
      <c r="G11" s="60"/>
    </row>
    <row r="12" spans="2:7" ht="182.25" customHeight="1" x14ac:dyDescent="0.35">
      <c r="B12" s="61"/>
      <c r="C12" s="40" t="s">
        <v>901</v>
      </c>
      <c r="D12" s="493" t="s">
        <v>902</v>
      </c>
      <c r="E12" s="637" t="s">
        <v>903</v>
      </c>
      <c r="F12" s="638"/>
      <c r="G12" s="60"/>
    </row>
    <row r="13" spans="2:7" ht="171" customHeight="1" x14ac:dyDescent="0.35">
      <c r="B13" s="61"/>
      <c r="C13" s="494" t="s">
        <v>904</v>
      </c>
      <c r="D13" s="493" t="s">
        <v>905</v>
      </c>
      <c r="E13" s="637" t="s">
        <v>906</v>
      </c>
      <c r="F13" s="638"/>
      <c r="G13" s="60"/>
    </row>
    <row r="14" spans="2:7" ht="30" customHeight="1" thickBot="1" x14ac:dyDescent="0.4">
      <c r="B14" s="61"/>
      <c r="C14" s="41"/>
      <c r="D14" s="41"/>
      <c r="E14" s="648"/>
      <c r="F14" s="649"/>
      <c r="G14" s="60"/>
    </row>
    <row r="15" spans="2:7" x14ac:dyDescent="0.35">
      <c r="B15" s="61"/>
      <c r="C15" s="63"/>
      <c r="D15" s="63"/>
      <c r="E15" s="63"/>
      <c r="F15" s="63"/>
      <c r="G15" s="60"/>
    </row>
    <row r="16" spans="2:7" x14ac:dyDescent="0.35">
      <c r="B16" s="61"/>
      <c r="C16" s="642" t="s">
        <v>243</v>
      </c>
      <c r="D16" s="642"/>
      <c r="E16" s="642"/>
      <c r="F16" s="642"/>
      <c r="G16" s="60"/>
    </row>
    <row r="17" spans="2:8" ht="15" thickBot="1" x14ac:dyDescent="0.4">
      <c r="B17" s="61"/>
      <c r="C17" s="643" t="s">
        <v>257</v>
      </c>
      <c r="D17" s="643"/>
      <c r="E17" s="643"/>
      <c r="F17" s="643"/>
      <c r="G17" s="60"/>
    </row>
    <row r="18" spans="2:8" ht="15" thickBot="1" x14ac:dyDescent="0.4">
      <c r="B18" s="61"/>
      <c r="C18" s="37" t="s">
        <v>229</v>
      </c>
      <c r="D18" s="38" t="s">
        <v>228</v>
      </c>
      <c r="E18" s="635" t="s">
        <v>259</v>
      </c>
      <c r="F18" s="636"/>
      <c r="G18" s="60"/>
    </row>
    <row r="19" spans="2:8" ht="165.75" customHeight="1" x14ac:dyDescent="0.35">
      <c r="B19" s="61"/>
      <c r="C19" s="493" t="s">
        <v>907</v>
      </c>
      <c r="D19" s="490" t="s">
        <v>908</v>
      </c>
      <c r="E19" s="646" t="s">
        <v>909</v>
      </c>
      <c r="F19" s="647"/>
      <c r="G19" s="60"/>
    </row>
    <row r="20" spans="2:8" ht="93" customHeight="1" x14ac:dyDescent="0.35">
      <c r="B20" s="61"/>
      <c r="C20" s="493" t="s">
        <v>910</v>
      </c>
      <c r="D20" s="493" t="s">
        <v>911</v>
      </c>
      <c r="E20" s="637" t="s">
        <v>912</v>
      </c>
      <c r="F20" s="638"/>
      <c r="G20" s="60"/>
    </row>
    <row r="21" spans="2:8" ht="66" customHeight="1" x14ac:dyDescent="0.35">
      <c r="B21" s="61"/>
      <c r="C21" s="493" t="s">
        <v>913</v>
      </c>
      <c r="D21" s="493" t="s">
        <v>914</v>
      </c>
      <c r="E21" s="637" t="s">
        <v>915</v>
      </c>
      <c r="F21" s="638"/>
      <c r="G21" s="60"/>
    </row>
    <row r="22" spans="2:8" ht="102.75" customHeight="1" thickBot="1" x14ac:dyDescent="0.4">
      <c r="B22" s="61"/>
      <c r="C22" s="495" t="s">
        <v>916</v>
      </c>
      <c r="D22" s="496" t="s">
        <v>917</v>
      </c>
      <c r="E22" s="644" t="s">
        <v>918</v>
      </c>
      <c r="F22" s="645"/>
      <c r="G22" s="60"/>
    </row>
    <row r="23" spans="2:8" x14ac:dyDescent="0.35">
      <c r="B23" s="61"/>
      <c r="C23" s="63"/>
      <c r="D23" s="63"/>
      <c r="E23" s="63"/>
      <c r="F23" s="63"/>
      <c r="G23" s="60"/>
    </row>
    <row r="24" spans="2:8" x14ac:dyDescent="0.35">
      <c r="B24" s="61"/>
      <c r="C24" s="63"/>
      <c r="D24" s="63"/>
      <c r="E24" s="63"/>
      <c r="F24" s="63"/>
      <c r="G24" s="60"/>
    </row>
    <row r="25" spans="2:8" ht="31.5" customHeight="1" x14ac:dyDescent="0.35">
      <c r="B25" s="61"/>
      <c r="C25" s="641" t="s">
        <v>242</v>
      </c>
      <c r="D25" s="641"/>
      <c r="E25" s="641"/>
      <c r="F25" s="641"/>
      <c r="G25" s="60"/>
    </row>
    <row r="26" spans="2:8" ht="15" thickBot="1" x14ac:dyDescent="0.4">
      <c r="B26" s="61"/>
      <c r="C26" s="621" t="s">
        <v>260</v>
      </c>
      <c r="D26" s="621"/>
      <c r="E26" s="634"/>
      <c r="F26" s="634"/>
      <c r="G26" s="60"/>
    </row>
    <row r="27" spans="2:8" ht="100.15" customHeight="1" thickBot="1" x14ac:dyDescent="0.4">
      <c r="B27" s="61"/>
      <c r="C27" s="624"/>
      <c r="D27" s="625"/>
      <c r="E27" s="625"/>
      <c r="F27" s="626"/>
      <c r="G27" s="60"/>
    </row>
    <row r="28" spans="2:8" ht="15" thickBot="1" x14ac:dyDescent="0.4">
      <c r="B28" s="406"/>
      <c r="C28" s="630"/>
      <c r="D28" s="631"/>
      <c r="E28" s="630"/>
      <c r="F28" s="631"/>
      <c r="G28" s="65"/>
      <c r="H28" s="408"/>
    </row>
    <row r="29" spans="2:8" ht="15" customHeight="1" x14ac:dyDescent="0.35">
      <c r="B29" s="407"/>
      <c r="C29" s="632"/>
      <c r="D29" s="632"/>
      <c r="E29" s="632"/>
      <c r="F29" s="632"/>
      <c r="G29" s="407"/>
    </row>
    <row r="30" spans="2:8" x14ac:dyDescent="0.35">
      <c r="B30" s="8"/>
      <c r="C30" s="632"/>
      <c r="D30" s="632"/>
      <c r="E30" s="632"/>
      <c r="F30" s="632"/>
      <c r="G30" s="8"/>
    </row>
    <row r="31" spans="2:8" x14ac:dyDescent="0.35">
      <c r="B31" s="8"/>
      <c r="C31" s="633"/>
      <c r="D31" s="633"/>
      <c r="E31" s="633"/>
      <c r="F31" s="633"/>
      <c r="G31" s="8"/>
    </row>
    <row r="32" spans="2:8" x14ac:dyDescent="0.35">
      <c r="B32" s="8"/>
      <c r="C32" s="8"/>
      <c r="D32" s="8"/>
      <c r="E32" s="8"/>
      <c r="F32" s="8"/>
      <c r="G32" s="8"/>
    </row>
    <row r="33" spans="2:7" x14ac:dyDescent="0.35">
      <c r="B33" s="8"/>
      <c r="C33" s="8"/>
      <c r="D33" s="8"/>
      <c r="E33" s="8"/>
      <c r="F33" s="8"/>
      <c r="G33" s="8"/>
    </row>
    <row r="34" spans="2:7" x14ac:dyDescent="0.35">
      <c r="B34" s="8"/>
      <c r="C34" s="627"/>
      <c r="D34" s="627"/>
      <c r="E34" s="7"/>
      <c r="F34" s="8"/>
      <c r="G34" s="8"/>
    </row>
    <row r="35" spans="2:7" x14ac:dyDescent="0.35">
      <c r="B35" s="8"/>
      <c r="C35" s="627"/>
      <c r="D35" s="627"/>
      <c r="E35" s="7"/>
      <c r="F35" s="8"/>
      <c r="G35" s="8"/>
    </row>
    <row r="36" spans="2:7" x14ac:dyDescent="0.35">
      <c r="B36" s="8"/>
      <c r="C36" s="628"/>
      <c r="D36" s="628"/>
      <c r="E36" s="628"/>
      <c r="F36" s="628"/>
      <c r="G36" s="8"/>
    </row>
    <row r="37" spans="2:7" x14ac:dyDescent="0.35">
      <c r="B37" s="8"/>
      <c r="C37" s="622"/>
      <c r="D37" s="622"/>
      <c r="E37" s="629"/>
      <c r="F37" s="629"/>
      <c r="G37" s="8"/>
    </row>
    <row r="38" spans="2:7" x14ac:dyDescent="0.35">
      <c r="B38" s="8"/>
      <c r="C38" s="622"/>
      <c r="D38" s="622"/>
      <c r="E38" s="623"/>
      <c r="F38" s="623"/>
      <c r="G38" s="8"/>
    </row>
    <row r="39" spans="2:7" x14ac:dyDescent="0.35">
      <c r="B39" s="8"/>
      <c r="C39" s="8"/>
      <c r="D39" s="8"/>
      <c r="E39" s="8"/>
      <c r="F39" s="8"/>
      <c r="G39" s="8"/>
    </row>
    <row r="40" spans="2:7" x14ac:dyDescent="0.35">
      <c r="B40" s="8"/>
      <c r="C40" s="627"/>
      <c r="D40" s="627"/>
      <c r="E40" s="7"/>
      <c r="F40" s="8"/>
      <c r="G40" s="8"/>
    </row>
    <row r="41" spans="2:7" x14ac:dyDescent="0.35">
      <c r="B41" s="8"/>
      <c r="C41" s="627"/>
      <c r="D41" s="627"/>
      <c r="E41" s="639"/>
      <c r="F41" s="639"/>
      <c r="G41" s="8"/>
    </row>
    <row r="42" spans="2:7" x14ac:dyDescent="0.35">
      <c r="B42" s="8"/>
      <c r="C42" s="7"/>
      <c r="D42" s="7"/>
      <c r="E42" s="7"/>
      <c r="F42" s="7"/>
      <c r="G42" s="8"/>
    </row>
    <row r="43" spans="2:7" x14ac:dyDescent="0.35">
      <c r="B43" s="8"/>
      <c r="C43" s="622"/>
      <c r="D43" s="622"/>
      <c r="E43" s="629"/>
      <c r="F43" s="629"/>
      <c r="G43" s="8"/>
    </row>
    <row r="44" spans="2:7" x14ac:dyDescent="0.35">
      <c r="B44" s="8"/>
      <c r="C44" s="622"/>
      <c r="D44" s="622"/>
      <c r="E44" s="623"/>
      <c r="F44" s="623"/>
      <c r="G44" s="8"/>
    </row>
    <row r="45" spans="2:7" x14ac:dyDescent="0.35">
      <c r="B45" s="8"/>
      <c r="C45" s="8"/>
      <c r="D45" s="8"/>
      <c r="E45" s="8"/>
      <c r="F45" s="8"/>
      <c r="G45" s="8"/>
    </row>
    <row r="46" spans="2:7" x14ac:dyDescent="0.35">
      <c r="B46" s="8"/>
      <c r="C46" s="627"/>
      <c r="D46" s="627"/>
      <c r="E46" s="8"/>
      <c r="F46" s="8"/>
      <c r="G46" s="8"/>
    </row>
    <row r="47" spans="2:7" x14ac:dyDescent="0.35">
      <c r="B47" s="8"/>
      <c r="C47" s="627"/>
      <c r="D47" s="627"/>
      <c r="E47" s="623"/>
      <c r="F47" s="623"/>
      <c r="G47" s="8"/>
    </row>
    <row r="48" spans="2:7" x14ac:dyDescent="0.35">
      <c r="B48" s="8"/>
      <c r="C48" s="622"/>
      <c r="D48" s="622"/>
      <c r="E48" s="623"/>
      <c r="F48" s="623"/>
      <c r="G48" s="8"/>
    </row>
    <row r="49" spans="2:7" x14ac:dyDescent="0.35">
      <c r="B49" s="8"/>
      <c r="C49" s="9"/>
      <c r="D49" s="8"/>
      <c r="E49" s="9"/>
      <c r="F49" s="8"/>
      <c r="G49" s="8"/>
    </row>
    <row r="50" spans="2:7" x14ac:dyDescent="0.35">
      <c r="B50" s="8"/>
      <c r="C50" s="9"/>
      <c r="D50" s="9"/>
      <c r="E50" s="9"/>
      <c r="F50" s="9"/>
      <c r="G50" s="10"/>
    </row>
  </sheetData>
  <mergeCells count="49">
    <mergeCell ref="E9:F9"/>
    <mergeCell ref="E13:F13"/>
    <mergeCell ref="C25:F25"/>
    <mergeCell ref="C16:F16"/>
    <mergeCell ref="C17:F17"/>
    <mergeCell ref="E22:F22"/>
    <mergeCell ref="E19:F19"/>
    <mergeCell ref="E14:F14"/>
    <mergeCell ref="E10:F10"/>
    <mergeCell ref="E11:F11"/>
    <mergeCell ref="E12:F12"/>
    <mergeCell ref="C3:F3"/>
    <mergeCell ref="B4:F4"/>
    <mergeCell ref="C5:F5"/>
    <mergeCell ref="C7:D7"/>
    <mergeCell ref="C8:F8"/>
    <mergeCell ref="C46:D46"/>
    <mergeCell ref="C41:D41"/>
    <mergeCell ref="E41:F41"/>
    <mergeCell ref="C43:D43"/>
    <mergeCell ref="E43:F43"/>
    <mergeCell ref="C31:D31"/>
    <mergeCell ref="E26:F26"/>
    <mergeCell ref="E18:F18"/>
    <mergeCell ref="E20:F20"/>
    <mergeCell ref="E21:F21"/>
    <mergeCell ref="E31:F31"/>
    <mergeCell ref="C28:D28"/>
    <mergeCell ref="E28:F28"/>
    <mergeCell ref="C29:D29"/>
    <mergeCell ref="E29:F29"/>
    <mergeCell ref="C30:D30"/>
    <mergeCell ref="E30:F30"/>
    <mergeCell ref="C26:D26"/>
    <mergeCell ref="C48:D48"/>
    <mergeCell ref="E48:F48"/>
    <mergeCell ref="C44:D44"/>
    <mergeCell ref="E44:F44"/>
    <mergeCell ref="C27:F27"/>
    <mergeCell ref="C47:D47"/>
    <mergeCell ref="E47:F47"/>
    <mergeCell ref="C34:D34"/>
    <mergeCell ref="C35:D35"/>
    <mergeCell ref="E38:F38"/>
    <mergeCell ref="C40:D40"/>
    <mergeCell ref="C36:F36"/>
    <mergeCell ref="C37:D37"/>
    <mergeCell ref="E37:F37"/>
    <mergeCell ref="C38:D38"/>
  </mergeCells>
  <dataValidations disablePrompts="1" count="2">
    <dataValidation type="whole" allowBlank="1" showInputMessage="1" showErrorMessage="1" sqref="E43 E37" xr:uid="{00000000-0002-0000-0300-000000000000}">
      <formula1>-999999999</formula1>
      <formula2>999999999</formula2>
    </dataValidation>
    <dataValidation type="list" allowBlank="1" showInputMessage="1" showErrorMessage="1" sqref="E47" xr:uid="{00000000-0002-0000-0300-000001000000}">
      <formula1>$K$54:$K$55</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sheetPr>
  <dimension ref="A1:U71"/>
  <sheetViews>
    <sheetView topLeftCell="A28" zoomScale="80" zoomScaleNormal="80" workbookViewId="0">
      <selection activeCell="E45" sqref="E45:G45"/>
    </sheetView>
  </sheetViews>
  <sheetFormatPr defaultColWidth="9.26953125" defaultRowHeight="14.5" x14ac:dyDescent="0.35"/>
  <cols>
    <col min="1" max="2" width="1.7265625" style="267" customWidth="1"/>
    <col min="3" max="3" width="45.54296875" style="267" customWidth="1"/>
    <col min="4" max="4" width="19" style="267" customWidth="1"/>
    <col min="5" max="5" width="30.1796875" style="267" customWidth="1"/>
    <col min="6" max="6" width="30.7265625" style="267" customWidth="1"/>
    <col min="7" max="7" width="152.7265625" style="267" customWidth="1"/>
    <col min="8" max="8" width="30.26953125" style="267" customWidth="1"/>
    <col min="9" max="9" width="85.54296875" style="267" customWidth="1"/>
    <col min="10" max="10" width="146.26953125" style="267" customWidth="1"/>
    <col min="11" max="11" width="24.54296875" style="267" customWidth="1"/>
    <col min="12" max="12" width="24.453125" style="267" customWidth="1"/>
    <col min="13" max="14" width="2" style="267" customWidth="1"/>
    <col min="15" max="19" width="9.26953125" style="267"/>
    <col min="20" max="16384" width="9.26953125" style="266"/>
  </cols>
  <sheetData>
    <row r="1" spans="1:19" ht="15" thickBot="1" x14ac:dyDescent="0.4"/>
    <row r="2" spans="1:19" ht="15" thickBot="1" x14ac:dyDescent="0.4">
      <c r="B2" s="329"/>
      <c r="C2" s="328"/>
      <c r="D2" s="328"/>
      <c r="E2" s="328"/>
      <c r="F2" s="328"/>
      <c r="G2" s="328"/>
      <c r="H2" s="328"/>
      <c r="I2" s="328"/>
      <c r="J2" s="328"/>
      <c r="K2" s="328"/>
      <c r="L2" s="328"/>
      <c r="M2" s="327"/>
      <c r="N2" s="268"/>
    </row>
    <row r="3" spans="1:19" customFormat="1" ht="20.5" thickBot="1" x14ac:dyDescent="0.45">
      <c r="A3" s="6"/>
      <c r="B3" s="93"/>
      <c r="C3" s="654" t="s">
        <v>704</v>
      </c>
      <c r="D3" s="655"/>
      <c r="E3" s="655"/>
      <c r="F3" s="655"/>
      <c r="G3" s="656"/>
      <c r="H3" s="326"/>
      <c r="I3" s="326"/>
      <c r="J3" s="326"/>
      <c r="K3" s="326"/>
      <c r="L3" s="326"/>
      <c r="M3" s="325"/>
      <c r="N3" s="158"/>
      <c r="O3" s="6"/>
      <c r="P3" s="6"/>
      <c r="Q3" s="6"/>
      <c r="R3" s="6"/>
      <c r="S3" s="6"/>
    </row>
    <row r="4" spans="1:19" customFormat="1" x14ac:dyDescent="0.35">
      <c r="A4" s="6"/>
      <c r="B4" s="93"/>
      <c r="C4" s="326"/>
      <c r="D4" s="326"/>
      <c r="E4" s="326"/>
      <c r="F4" s="326"/>
      <c r="G4" s="326"/>
      <c r="H4" s="326"/>
      <c r="I4" s="326"/>
      <c r="J4" s="326"/>
      <c r="K4" s="326"/>
      <c r="L4" s="326"/>
      <c r="M4" s="325"/>
      <c r="N4" s="158"/>
      <c r="O4" s="6"/>
      <c r="P4" s="6"/>
      <c r="Q4" s="6"/>
      <c r="R4" s="6"/>
      <c r="S4" s="6"/>
    </row>
    <row r="5" spans="1:19" x14ac:dyDescent="0.35">
      <c r="B5" s="274"/>
      <c r="C5" s="316"/>
      <c r="D5" s="316"/>
      <c r="E5" s="316"/>
      <c r="F5" s="316"/>
      <c r="G5" s="316"/>
      <c r="H5" s="316"/>
      <c r="I5" s="316"/>
      <c r="J5" s="316"/>
      <c r="K5" s="316"/>
      <c r="L5" s="316"/>
      <c r="M5" s="275"/>
      <c r="N5" s="268"/>
    </row>
    <row r="6" spans="1:19" x14ac:dyDescent="0.35">
      <c r="B6" s="274"/>
      <c r="C6" s="278" t="s">
        <v>703</v>
      </c>
      <c r="D6" s="316"/>
      <c r="E6" s="316"/>
      <c r="F6" s="316"/>
      <c r="G6" s="316"/>
      <c r="H6" s="316"/>
      <c r="I6" s="316"/>
      <c r="J6" s="316"/>
      <c r="K6" s="316"/>
      <c r="L6" s="316"/>
      <c r="M6" s="275"/>
      <c r="N6" s="268"/>
    </row>
    <row r="7" spans="1:19" ht="15" thickBot="1" x14ac:dyDescent="0.4">
      <c r="B7" s="274"/>
      <c r="C7" s="316"/>
      <c r="D7" s="316"/>
      <c r="E7" s="316"/>
      <c r="F7" s="316"/>
      <c r="G7" s="316"/>
      <c r="H7" s="316"/>
      <c r="I7" s="316"/>
      <c r="J7" s="316"/>
      <c r="K7" s="316"/>
      <c r="L7" s="316"/>
      <c r="M7" s="275"/>
      <c r="N7" s="268"/>
    </row>
    <row r="8" spans="1:19" ht="51" customHeight="1" thickBot="1" x14ac:dyDescent="0.4">
      <c r="B8" s="274"/>
      <c r="C8" s="324" t="s">
        <v>789</v>
      </c>
      <c r="D8" s="669"/>
      <c r="E8" s="669"/>
      <c r="F8" s="669"/>
      <c r="G8" s="670"/>
      <c r="H8" s="316"/>
      <c r="I8" s="316"/>
      <c r="J8" s="316"/>
      <c r="K8" s="316"/>
      <c r="L8" s="316"/>
      <c r="M8" s="275"/>
      <c r="N8" s="268"/>
    </row>
    <row r="9" spans="1:19" ht="15" thickBot="1" x14ac:dyDescent="0.4">
      <c r="B9" s="274"/>
      <c r="C9" s="316"/>
      <c r="D9" s="316"/>
      <c r="E9" s="316"/>
      <c r="F9" s="316"/>
      <c r="G9" s="316"/>
      <c r="H9" s="316"/>
      <c r="I9" s="316"/>
      <c r="J9" s="316"/>
      <c r="K9" s="316"/>
      <c r="L9" s="316"/>
      <c r="M9" s="275"/>
      <c r="N9" s="268"/>
    </row>
    <row r="10" spans="1:19" ht="112" x14ac:dyDescent="0.35">
      <c r="B10" s="274"/>
      <c r="C10" s="323" t="s">
        <v>790</v>
      </c>
      <c r="D10" s="299" t="s">
        <v>791</v>
      </c>
      <c r="E10" s="299" t="s">
        <v>792</v>
      </c>
      <c r="F10" s="299" t="s">
        <v>702</v>
      </c>
      <c r="G10" s="299" t="s">
        <v>793</v>
      </c>
      <c r="H10" s="299" t="s">
        <v>794</v>
      </c>
      <c r="I10" s="299" t="s">
        <v>701</v>
      </c>
      <c r="J10" s="299" t="s">
        <v>795</v>
      </c>
      <c r="K10" s="299" t="s">
        <v>796</v>
      </c>
      <c r="L10" s="298" t="s">
        <v>797</v>
      </c>
      <c r="M10" s="275"/>
      <c r="N10" s="281"/>
    </row>
    <row r="11" spans="1:19" ht="202.5" customHeight="1" x14ac:dyDescent="0.35">
      <c r="B11" s="274"/>
      <c r="C11" s="291" t="s">
        <v>700</v>
      </c>
      <c r="D11" s="322"/>
      <c r="E11" s="322"/>
      <c r="F11" s="497" t="s">
        <v>919</v>
      </c>
      <c r="G11" s="497" t="s">
        <v>920</v>
      </c>
      <c r="H11" s="497" t="s">
        <v>921</v>
      </c>
      <c r="I11" s="489" t="s">
        <v>922</v>
      </c>
      <c r="J11" s="489" t="s">
        <v>923</v>
      </c>
      <c r="K11" s="497" t="s">
        <v>924</v>
      </c>
      <c r="L11" s="288"/>
      <c r="M11" s="282"/>
      <c r="N11" s="281"/>
    </row>
    <row r="12" spans="1:19" ht="409.5" x14ac:dyDescent="0.35">
      <c r="B12" s="274"/>
      <c r="C12" s="291" t="s">
        <v>699</v>
      </c>
      <c r="D12" s="322"/>
      <c r="E12" s="322"/>
      <c r="F12" s="497" t="s">
        <v>925</v>
      </c>
      <c r="G12" s="489" t="s">
        <v>969</v>
      </c>
      <c r="H12" s="497" t="s">
        <v>926</v>
      </c>
      <c r="I12" s="497" t="s">
        <v>927</v>
      </c>
      <c r="J12" s="489" t="s">
        <v>928</v>
      </c>
      <c r="K12" s="497" t="s">
        <v>924</v>
      </c>
      <c r="L12" s="288"/>
      <c r="M12" s="282"/>
      <c r="N12" s="281"/>
    </row>
    <row r="13" spans="1:19" ht="35.25" customHeight="1" x14ac:dyDescent="0.35">
      <c r="B13" s="274"/>
      <c r="C13" s="291" t="s">
        <v>698</v>
      </c>
      <c r="D13" s="322"/>
      <c r="E13" s="322"/>
      <c r="F13" s="289"/>
      <c r="G13" s="289"/>
      <c r="H13" s="289"/>
      <c r="I13" s="289"/>
      <c r="J13" s="289"/>
      <c r="K13" s="289"/>
      <c r="L13" s="288"/>
      <c r="M13" s="282"/>
      <c r="N13" s="281"/>
    </row>
    <row r="14" spans="1:19" ht="33.75" customHeight="1" x14ac:dyDescent="0.35">
      <c r="B14" s="274"/>
      <c r="C14" s="291" t="s">
        <v>697</v>
      </c>
      <c r="D14" s="322"/>
      <c r="E14" s="322"/>
      <c r="F14" s="289"/>
      <c r="G14" s="289"/>
      <c r="H14" s="289"/>
      <c r="I14" s="289"/>
      <c r="J14" s="289"/>
      <c r="K14" s="289"/>
      <c r="L14" s="288"/>
      <c r="M14" s="282"/>
      <c r="N14" s="281"/>
    </row>
    <row r="15" spans="1:19" ht="221.25" customHeight="1" x14ac:dyDescent="0.35">
      <c r="B15" s="274"/>
      <c r="C15" s="291" t="s">
        <v>696</v>
      </c>
      <c r="D15" s="322"/>
      <c r="E15" s="322"/>
      <c r="F15" s="497" t="s">
        <v>929</v>
      </c>
      <c r="G15" s="498" t="s">
        <v>930</v>
      </c>
      <c r="H15" s="497" t="s">
        <v>931</v>
      </c>
      <c r="I15" s="489" t="s">
        <v>932</v>
      </c>
      <c r="J15" s="497" t="s">
        <v>933</v>
      </c>
      <c r="K15" s="497" t="s">
        <v>924</v>
      </c>
      <c r="L15" s="288"/>
      <c r="M15" s="282"/>
      <c r="N15" s="281"/>
    </row>
    <row r="16" spans="1:19" ht="20.149999999999999" customHeight="1" x14ac:dyDescent="0.35">
      <c r="B16" s="274"/>
      <c r="C16" s="291" t="s">
        <v>695</v>
      </c>
      <c r="D16" s="322"/>
      <c r="E16" s="322"/>
      <c r="F16" s="289"/>
      <c r="G16" s="289"/>
      <c r="H16" s="289"/>
      <c r="I16" s="289"/>
      <c r="J16" s="289"/>
      <c r="K16" s="289"/>
      <c r="L16" s="288"/>
      <c r="M16" s="282"/>
      <c r="N16" s="281"/>
    </row>
    <row r="17" spans="1:19" ht="177" customHeight="1" thickBot="1" x14ac:dyDescent="0.4">
      <c r="B17" s="274"/>
      <c r="C17" s="291" t="s">
        <v>694</v>
      </c>
      <c r="D17" s="322"/>
      <c r="E17" s="322"/>
      <c r="F17" s="289" t="s">
        <v>934</v>
      </c>
      <c r="G17" s="289" t="s">
        <v>935</v>
      </c>
      <c r="H17" s="499" t="s">
        <v>936</v>
      </c>
      <c r="I17" s="499" t="s">
        <v>937</v>
      </c>
      <c r="J17" s="500" t="s">
        <v>938</v>
      </c>
      <c r="K17" s="497" t="s">
        <v>924</v>
      </c>
      <c r="L17" s="288"/>
      <c r="M17" s="282"/>
      <c r="N17" s="281"/>
    </row>
    <row r="18" spans="1:19" ht="31.5" customHeight="1" x14ac:dyDescent="0.35">
      <c r="B18" s="274"/>
      <c r="C18" s="291" t="s">
        <v>693</v>
      </c>
      <c r="D18" s="322"/>
      <c r="E18" s="322"/>
      <c r="F18" s="289"/>
      <c r="G18" s="289"/>
      <c r="H18" s="289"/>
      <c r="I18" s="289"/>
      <c r="J18" s="289"/>
      <c r="K18" s="289"/>
      <c r="L18" s="288"/>
      <c r="M18" s="282"/>
      <c r="N18" s="281"/>
    </row>
    <row r="19" spans="1:19" ht="139.5" customHeight="1" x14ac:dyDescent="0.35">
      <c r="B19" s="274"/>
      <c r="C19" s="291" t="s">
        <v>692</v>
      </c>
      <c r="D19" s="322"/>
      <c r="E19" s="322"/>
      <c r="F19" s="289" t="s">
        <v>939</v>
      </c>
      <c r="G19" s="289" t="s">
        <v>940</v>
      </c>
      <c r="H19" s="289" t="s">
        <v>941</v>
      </c>
      <c r="I19" s="289" t="s">
        <v>942</v>
      </c>
      <c r="J19" s="289" t="s">
        <v>943</v>
      </c>
      <c r="K19" s="289" t="s">
        <v>924</v>
      </c>
      <c r="L19" s="288"/>
      <c r="M19" s="282"/>
      <c r="N19" s="281"/>
    </row>
    <row r="20" spans="1:19" ht="124.5" customHeight="1" x14ac:dyDescent="0.35">
      <c r="B20" s="274"/>
      <c r="C20" s="291" t="s">
        <v>691</v>
      </c>
      <c r="D20" s="322"/>
      <c r="E20" s="322"/>
      <c r="F20" s="289" t="s">
        <v>944</v>
      </c>
      <c r="G20" s="289" t="s">
        <v>945</v>
      </c>
      <c r="H20" s="289" t="s">
        <v>946</v>
      </c>
      <c r="I20" s="289" t="s">
        <v>947</v>
      </c>
      <c r="J20" s="289" t="s">
        <v>948</v>
      </c>
      <c r="K20" s="289" t="s">
        <v>949</v>
      </c>
      <c r="L20" s="288"/>
      <c r="M20" s="282"/>
      <c r="N20" s="281"/>
    </row>
    <row r="21" spans="1:19" ht="254.25" customHeight="1" x14ac:dyDescent="0.35">
      <c r="B21" s="274"/>
      <c r="C21" s="291" t="s">
        <v>690</v>
      </c>
      <c r="D21" s="322"/>
      <c r="E21" s="322"/>
      <c r="F21" s="289" t="s">
        <v>950</v>
      </c>
      <c r="G21" s="289" t="s">
        <v>951</v>
      </c>
      <c r="H21" s="289" t="s">
        <v>952</v>
      </c>
      <c r="I21" s="289" t="s">
        <v>953</v>
      </c>
      <c r="J21" s="289" t="s">
        <v>970</v>
      </c>
      <c r="K21" s="289" t="s">
        <v>949</v>
      </c>
      <c r="L21" s="288"/>
      <c r="M21" s="282"/>
      <c r="N21" s="281"/>
    </row>
    <row r="22" spans="1:19" ht="132" customHeight="1" x14ac:dyDescent="0.35">
      <c r="B22" s="274"/>
      <c r="C22" s="291" t="s">
        <v>689</v>
      </c>
      <c r="D22" s="322"/>
      <c r="E22" s="322"/>
      <c r="F22" s="289" t="s">
        <v>954</v>
      </c>
      <c r="G22" s="498" t="s">
        <v>955</v>
      </c>
      <c r="H22" s="289" t="s">
        <v>956</v>
      </c>
      <c r="I22" s="289" t="s">
        <v>957</v>
      </c>
      <c r="J22" s="289" t="s">
        <v>958</v>
      </c>
      <c r="K22" s="289" t="s">
        <v>949</v>
      </c>
      <c r="L22" s="288"/>
      <c r="M22" s="282"/>
      <c r="N22" s="281"/>
    </row>
    <row r="23" spans="1:19" ht="20.149999999999999" customHeight="1" x14ac:dyDescent="0.35">
      <c r="B23" s="274"/>
      <c r="C23" s="291" t="s">
        <v>688</v>
      </c>
      <c r="D23" s="322"/>
      <c r="E23" s="322"/>
      <c r="F23" s="289"/>
      <c r="G23" s="289"/>
      <c r="H23" s="289"/>
      <c r="I23" s="289"/>
      <c r="J23" s="289"/>
      <c r="K23" s="289"/>
      <c r="L23" s="288"/>
      <c r="M23" s="282"/>
      <c r="N23" s="281"/>
    </row>
    <row r="24" spans="1:19" ht="118.5" customHeight="1" x14ac:dyDescent="0.35">
      <c r="B24" s="274"/>
      <c r="C24" s="291" t="s">
        <v>687</v>
      </c>
      <c r="D24" s="322"/>
      <c r="E24" s="322"/>
      <c r="F24" s="289" t="s">
        <v>959</v>
      </c>
      <c r="G24" s="289" t="s">
        <v>960</v>
      </c>
      <c r="H24" s="289" t="s">
        <v>961</v>
      </c>
      <c r="I24" s="289" t="s">
        <v>962</v>
      </c>
      <c r="J24" s="289" t="s">
        <v>963</v>
      </c>
      <c r="K24" s="289" t="s">
        <v>949</v>
      </c>
      <c r="L24" s="288"/>
      <c r="M24" s="282"/>
      <c r="N24" s="281"/>
    </row>
    <row r="25" spans="1:19" ht="172.5" customHeight="1" thickBot="1" x14ac:dyDescent="0.4">
      <c r="B25" s="274"/>
      <c r="C25" s="321" t="s">
        <v>686</v>
      </c>
      <c r="D25" s="320"/>
      <c r="E25" s="320"/>
      <c r="F25" s="319" t="s">
        <v>964</v>
      </c>
      <c r="G25" s="319" t="s">
        <v>965</v>
      </c>
      <c r="H25" s="289" t="s">
        <v>966</v>
      </c>
      <c r="I25" s="319" t="s">
        <v>967</v>
      </c>
      <c r="J25" s="319" t="s">
        <v>968</v>
      </c>
      <c r="K25" s="289" t="s">
        <v>949</v>
      </c>
      <c r="L25" s="318"/>
      <c r="M25" s="282"/>
      <c r="N25" s="281"/>
    </row>
    <row r="26" spans="1:19" x14ac:dyDescent="0.35">
      <c r="B26" s="274"/>
      <c r="C26" s="276"/>
      <c r="D26" s="276"/>
      <c r="E26" s="276"/>
      <c r="F26" s="276"/>
      <c r="G26" s="276"/>
      <c r="H26" s="276"/>
      <c r="I26" s="276"/>
      <c r="J26" s="276"/>
      <c r="K26" s="276"/>
      <c r="L26" s="276"/>
      <c r="M26" s="275"/>
      <c r="N26" s="268"/>
    </row>
    <row r="27" spans="1:19" x14ac:dyDescent="0.35">
      <c r="B27" s="274"/>
      <c r="C27" s="276"/>
      <c r="D27" s="276"/>
      <c r="E27" s="276"/>
      <c r="F27" s="276"/>
      <c r="G27" s="276"/>
      <c r="H27" s="276"/>
      <c r="I27" s="276"/>
      <c r="J27" s="276"/>
      <c r="K27" s="276"/>
      <c r="L27" s="276"/>
      <c r="M27" s="275"/>
      <c r="N27" s="268"/>
    </row>
    <row r="28" spans="1:19" x14ac:dyDescent="0.35">
      <c r="B28" s="274"/>
      <c r="C28" s="278" t="s">
        <v>685</v>
      </c>
      <c r="D28" s="276"/>
      <c r="E28" s="276"/>
      <c r="F28" s="276"/>
      <c r="G28" s="276"/>
      <c r="H28" s="276"/>
      <c r="I28" s="276"/>
      <c r="J28" s="276"/>
      <c r="K28" s="276"/>
      <c r="L28" s="276"/>
      <c r="M28" s="275"/>
      <c r="N28" s="268"/>
    </row>
    <row r="29" spans="1:19" ht="15" thickBot="1" x14ac:dyDescent="0.4">
      <c r="B29" s="274"/>
      <c r="C29" s="278"/>
      <c r="D29" s="276"/>
      <c r="E29" s="276"/>
      <c r="F29" s="276"/>
      <c r="G29" s="276"/>
      <c r="H29" s="276"/>
      <c r="I29" s="276"/>
      <c r="J29" s="276"/>
      <c r="K29" s="276"/>
      <c r="L29" s="276"/>
      <c r="M29" s="275"/>
      <c r="N29" s="268"/>
    </row>
    <row r="30" spans="1:19" s="312" customFormat="1" ht="40.15" customHeight="1" x14ac:dyDescent="0.35">
      <c r="A30" s="313"/>
      <c r="B30" s="317"/>
      <c r="C30" s="657" t="s">
        <v>684</v>
      </c>
      <c r="D30" s="658"/>
      <c r="E30" s="663" t="s">
        <v>971</v>
      </c>
      <c r="F30" s="663"/>
      <c r="G30" s="664"/>
      <c r="H30" s="316"/>
      <c r="I30" s="316"/>
      <c r="J30" s="316"/>
      <c r="K30" s="316"/>
      <c r="L30" s="316"/>
      <c r="M30" s="315"/>
      <c r="N30" s="314"/>
      <c r="O30" s="313"/>
      <c r="P30" s="313"/>
      <c r="Q30" s="313"/>
      <c r="R30" s="313"/>
      <c r="S30" s="313"/>
    </row>
    <row r="31" spans="1:19" s="312" customFormat="1" ht="40.15" customHeight="1" x14ac:dyDescent="0.35">
      <c r="A31" s="313"/>
      <c r="B31" s="317"/>
      <c r="C31" s="659" t="s">
        <v>683</v>
      </c>
      <c r="D31" s="660"/>
      <c r="E31" s="665" t="s">
        <v>972</v>
      </c>
      <c r="F31" s="665"/>
      <c r="G31" s="666"/>
      <c r="H31" s="316"/>
      <c r="I31" s="316"/>
      <c r="J31" s="316"/>
      <c r="K31" s="316"/>
      <c r="L31" s="316"/>
      <c r="M31" s="315"/>
      <c r="N31" s="314"/>
      <c r="O31" s="313"/>
      <c r="P31" s="313"/>
      <c r="Q31" s="313"/>
      <c r="R31" s="313"/>
      <c r="S31" s="313"/>
    </row>
    <row r="32" spans="1:19" s="312" customFormat="1" ht="51" customHeight="1" thickBot="1" x14ac:dyDescent="0.4">
      <c r="A32" s="313"/>
      <c r="B32" s="317"/>
      <c r="C32" s="661" t="s">
        <v>682</v>
      </c>
      <c r="D32" s="662"/>
      <c r="E32" s="667" t="s">
        <v>973</v>
      </c>
      <c r="F32" s="667"/>
      <c r="G32" s="668"/>
      <c r="H32" s="316"/>
      <c r="I32" s="316"/>
      <c r="J32" s="316"/>
      <c r="K32" s="316"/>
      <c r="L32" s="316"/>
      <c r="M32" s="315"/>
      <c r="N32" s="314"/>
      <c r="O32" s="313"/>
      <c r="P32" s="313"/>
      <c r="Q32" s="313"/>
      <c r="R32" s="313"/>
      <c r="S32" s="313"/>
    </row>
    <row r="33" spans="1:19" s="312" customFormat="1" ht="14" x14ac:dyDescent="0.35">
      <c r="A33" s="313"/>
      <c r="B33" s="317"/>
      <c r="C33" s="303"/>
      <c r="D33" s="316"/>
      <c r="E33" s="316"/>
      <c r="F33" s="316"/>
      <c r="G33" s="316"/>
      <c r="H33" s="316"/>
      <c r="I33" s="316"/>
      <c r="J33" s="316"/>
      <c r="K33" s="316"/>
      <c r="L33" s="316"/>
      <c r="M33" s="315"/>
      <c r="N33" s="314"/>
      <c r="O33" s="313"/>
      <c r="P33" s="313"/>
      <c r="Q33" s="313"/>
      <c r="R33" s="313"/>
      <c r="S33" s="313"/>
    </row>
    <row r="34" spans="1:19" x14ac:dyDescent="0.35">
      <c r="B34" s="274"/>
      <c r="C34" s="303"/>
      <c r="D34" s="276"/>
      <c r="E34" s="276"/>
      <c r="F34" s="276"/>
      <c r="G34" s="276"/>
      <c r="H34" s="276"/>
      <c r="I34" s="276"/>
      <c r="J34" s="276"/>
      <c r="K34" s="276"/>
      <c r="L34" s="276"/>
      <c r="M34" s="275"/>
      <c r="N34" s="268"/>
    </row>
    <row r="35" spans="1:19" x14ac:dyDescent="0.35">
      <c r="B35" s="274"/>
      <c r="C35" s="690" t="s">
        <v>681</v>
      </c>
      <c r="D35" s="690"/>
      <c r="E35" s="311"/>
      <c r="F35" s="311"/>
      <c r="G35" s="311"/>
      <c r="H35" s="311"/>
      <c r="I35" s="311"/>
      <c r="J35" s="311"/>
      <c r="K35" s="311"/>
      <c r="L35" s="311"/>
      <c r="M35" s="310"/>
      <c r="N35" s="309"/>
      <c r="O35" s="302"/>
      <c r="P35" s="302"/>
      <c r="Q35" s="302"/>
      <c r="R35" s="302"/>
      <c r="S35" s="302"/>
    </row>
    <row r="36" spans="1:19" ht="15" thickBot="1" x14ac:dyDescent="0.4">
      <c r="B36" s="274"/>
      <c r="C36" s="308"/>
      <c r="D36" s="311"/>
      <c r="E36" s="311"/>
      <c r="F36" s="311"/>
      <c r="G36" s="311"/>
      <c r="H36" s="311"/>
      <c r="I36" s="311"/>
      <c r="J36" s="311"/>
      <c r="K36" s="311"/>
      <c r="L36" s="311"/>
      <c r="M36" s="310"/>
      <c r="N36" s="309"/>
      <c r="O36" s="302"/>
      <c r="P36" s="302"/>
      <c r="Q36" s="302"/>
      <c r="R36" s="302"/>
      <c r="S36" s="302"/>
    </row>
    <row r="37" spans="1:19" ht="40.15" customHeight="1" x14ac:dyDescent="0.35">
      <c r="B37" s="274"/>
      <c r="C37" s="657" t="s">
        <v>680</v>
      </c>
      <c r="D37" s="658"/>
      <c r="E37" s="684"/>
      <c r="F37" s="684"/>
      <c r="G37" s="685"/>
      <c r="H37" s="276"/>
      <c r="I37" s="276"/>
      <c r="J37" s="276"/>
      <c r="K37" s="276"/>
      <c r="L37" s="276"/>
      <c r="M37" s="275"/>
      <c r="N37" s="268"/>
    </row>
    <row r="38" spans="1:19" ht="40.15" customHeight="1" thickBot="1" x14ac:dyDescent="0.4">
      <c r="B38" s="274"/>
      <c r="C38" s="680" t="s">
        <v>679</v>
      </c>
      <c r="D38" s="681"/>
      <c r="E38" s="682"/>
      <c r="F38" s="682"/>
      <c r="G38" s="683"/>
      <c r="H38" s="276"/>
      <c r="I38" s="276"/>
      <c r="J38" s="276"/>
      <c r="K38" s="276"/>
      <c r="L38" s="276"/>
      <c r="M38" s="275"/>
      <c r="N38" s="268"/>
    </row>
    <row r="39" spans="1:19" x14ac:dyDescent="0.35">
      <c r="B39" s="274"/>
      <c r="C39" s="303"/>
      <c r="D39" s="276"/>
      <c r="E39" s="276"/>
      <c r="F39" s="276"/>
      <c r="G39" s="276"/>
      <c r="H39" s="276"/>
      <c r="I39" s="276"/>
      <c r="J39" s="276"/>
      <c r="K39" s="276"/>
      <c r="L39" s="276"/>
      <c r="M39" s="275"/>
      <c r="N39" s="268"/>
    </row>
    <row r="40" spans="1:19" x14ac:dyDescent="0.35">
      <c r="B40" s="274"/>
      <c r="C40" s="303"/>
      <c r="D40" s="276"/>
      <c r="E40" s="276"/>
      <c r="F40" s="276"/>
      <c r="G40" s="276"/>
      <c r="H40" s="276"/>
      <c r="I40" s="276"/>
      <c r="J40" s="276"/>
      <c r="K40" s="276"/>
      <c r="L40" s="276"/>
      <c r="M40" s="275"/>
      <c r="N40" s="268"/>
    </row>
    <row r="41" spans="1:19" ht="15" customHeight="1" x14ac:dyDescent="0.35">
      <c r="B41" s="274"/>
      <c r="C41" s="690" t="s">
        <v>678</v>
      </c>
      <c r="D41" s="690"/>
      <c r="E41" s="297"/>
      <c r="F41" s="297"/>
      <c r="G41" s="297"/>
      <c r="H41" s="297"/>
      <c r="I41" s="297"/>
      <c r="J41" s="297"/>
      <c r="K41" s="297"/>
      <c r="L41" s="297"/>
      <c r="M41" s="296"/>
      <c r="N41" s="295"/>
      <c r="O41" s="294"/>
      <c r="P41" s="294"/>
      <c r="Q41" s="294"/>
      <c r="R41" s="294"/>
      <c r="S41" s="294"/>
    </row>
    <row r="42" spans="1:19" ht="15" thickBot="1" x14ac:dyDescent="0.4">
      <c r="B42" s="274"/>
      <c r="C42" s="308"/>
      <c r="D42" s="297"/>
      <c r="E42" s="297"/>
      <c r="F42" s="297"/>
      <c r="G42" s="297"/>
      <c r="H42" s="297"/>
      <c r="I42" s="297"/>
      <c r="J42" s="297"/>
      <c r="K42" s="297"/>
      <c r="L42" s="297"/>
      <c r="M42" s="296"/>
      <c r="N42" s="295"/>
      <c r="O42" s="294"/>
      <c r="P42" s="294"/>
      <c r="Q42" s="294"/>
      <c r="R42" s="294"/>
      <c r="S42" s="294"/>
    </row>
    <row r="43" spans="1:19" s="11" customFormat="1" ht="79.5" customHeight="1" x14ac:dyDescent="0.35">
      <c r="A43" s="304"/>
      <c r="B43" s="307"/>
      <c r="C43" s="686" t="s">
        <v>677</v>
      </c>
      <c r="D43" s="687"/>
      <c r="E43" s="671" t="s">
        <v>974</v>
      </c>
      <c r="F43" s="672"/>
      <c r="G43" s="673"/>
      <c r="H43" s="306"/>
      <c r="I43" s="306"/>
      <c r="J43" s="306"/>
      <c r="K43" s="306"/>
      <c r="L43" s="306"/>
      <c r="M43" s="305"/>
      <c r="N43" s="116"/>
      <c r="O43" s="304"/>
      <c r="P43" s="304"/>
      <c r="Q43" s="304"/>
      <c r="R43" s="304"/>
      <c r="S43" s="304"/>
    </row>
    <row r="44" spans="1:19" s="11" customFormat="1" ht="54" customHeight="1" thickBot="1" x14ac:dyDescent="0.4">
      <c r="A44" s="304"/>
      <c r="B44" s="307"/>
      <c r="C44" s="688" t="s">
        <v>676</v>
      </c>
      <c r="D44" s="689"/>
      <c r="E44" s="674" t="s">
        <v>975</v>
      </c>
      <c r="F44" s="674"/>
      <c r="G44" s="675"/>
      <c r="H44" s="306"/>
      <c r="I44" s="306"/>
      <c r="J44" s="306"/>
      <c r="K44" s="306"/>
      <c r="L44" s="306"/>
      <c r="M44" s="305"/>
      <c r="N44" s="116"/>
      <c r="O44" s="304"/>
      <c r="P44" s="304"/>
      <c r="Q44" s="304"/>
      <c r="R44" s="304"/>
      <c r="S44" s="304"/>
    </row>
    <row r="45" spans="1:19" s="11" customFormat="1" ht="87.75" customHeight="1" x14ac:dyDescent="0.35">
      <c r="A45" s="304"/>
      <c r="B45" s="307"/>
      <c r="C45" s="688" t="s">
        <v>675</v>
      </c>
      <c r="D45" s="689"/>
      <c r="E45" s="676" t="s">
        <v>976</v>
      </c>
      <c r="F45" s="676"/>
      <c r="G45" s="677"/>
      <c r="H45" s="306"/>
      <c r="I45" s="306"/>
      <c r="J45" s="306"/>
      <c r="K45" s="306"/>
      <c r="L45" s="306"/>
      <c r="M45" s="305"/>
      <c r="N45" s="116"/>
      <c r="O45" s="304"/>
      <c r="P45" s="304"/>
      <c r="Q45" s="304"/>
      <c r="R45" s="304"/>
      <c r="S45" s="304"/>
    </row>
    <row r="46" spans="1:19" s="11" customFormat="1" ht="69.75" customHeight="1" thickBot="1" x14ac:dyDescent="0.4">
      <c r="A46" s="304"/>
      <c r="B46" s="307"/>
      <c r="C46" s="680" t="s">
        <v>674</v>
      </c>
      <c r="D46" s="681"/>
      <c r="E46" s="678" t="s">
        <v>977</v>
      </c>
      <c r="F46" s="678"/>
      <c r="G46" s="679"/>
      <c r="H46" s="306"/>
      <c r="I46" s="306"/>
      <c r="J46" s="306"/>
      <c r="K46" s="306"/>
      <c r="L46" s="306"/>
      <c r="M46" s="305"/>
      <c r="N46" s="116"/>
      <c r="O46" s="304"/>
      <c r="P46" s="304"/>
      <c r="Q46" s="304"/>
      <c r="R46" s="304"/>
      <c r="S46" s="304"/>
    </row>
    <row r="47" spans="1:19" x14ac:dyDescent="0.35">
      <c r="B47" s="274"/>
      <c r="C47" s="283"/>
      <c r="D47" s="276"/>
      <c r="E47" s="276"/>
      <c r="F47" s="276"/>
      <c r="G47" s="276"/>
      <c r="H47" s="276"/>
      <c r="I47" s="276"/>
      <c r="J47" s="276"/>
      <c r="K47" s="276"/>
      <c r="L47" s="276"/>
      <c r="M47" s="275"/>
      <c r="N47" s="268"/>
    </row>
    <row r="48" spans="1:19" x14ac:dyDescent="0.35">
      <c r="B48" s="274"/>
      <c r="C48" s="276"/>
      <c r="D48" s="276"/>
      <c r="E48" s="276"/>
      <c r="F48" s="276"/>
      <c r="G48" s="276"/>
      <c r="H48" s="276"/>
      <c r="I48" s="276"/>
      <c r="J48" s="276"/>
      <c r="K48" s="276"/>
      <c r="L48" s="276"/>
      <c r="M48" s="275"/>
      <c r="N48" s="268"/>
    </row>
    <row r="49" spans="1:21" x14ac:dyDescent="0.35">
      <c r="B49" s="274"/>
      <c r="C49" s="278" t="s">
        <v>827</v>
      </c>
      <c r="D49" s="276"/>
      <c r="E49" s="276"/>
      <c r="F49" s="276"/>
      <c r="G49" s="276"/>
      <c r="H49" s="276"/>
      <c r="I49" s="276"/>
      <c r="J49" s="276"/>
      <c r="K49" s="276"/>
      <c r="L49" s="276"/>
      <c r="M49" s="275"/>
      <c r="N49" s="268"/>
    </row>
    <row r="50" spans="1:21" ht="15" thickBot="1" x14ac:dyDescent="0.4">
      <c r="B50" s="274"/>
      <c r="C50" s="276"/>
      <c r="D50" s="283"/>
      <c r="E50" s="276"/>
      <c r="F50" s="276"/>
      <c r="G50" s="276"/>
      <c r="H50" s="276"/>
      <c r="I50" s="276"/>
      <c r="J50" s="276"/>
      <c r="K50" s="276"/>
      <c r="L50" s="276"/>
      <c r="M50" s="275"/>
      <c r="N50" s="268"/>
    </row>
    <row r="51" spans="1:21" ht="50.15" customHeight="1" x14ac:dyDescent="0.35">
      <c r="B51" s="274"/>
      <c r="C51" s="686" t="s">
        <v>828</v>
      </c>
      <c r="D51" s="687"/>
      <c r="E51" s="695"/>
      <c r="F51" s="695"/>
      <c r="G51" s="696"/>
      <c r="H51" s="303"/>
      <c r="I51" s="303"/>
      <c r="J51" s="303"/>
      <c r="K51" s="283"/>
      <c r="L51" s="283"/>
      <c r="M51" s="282"/>
      <c r="N51" s="281"/>
      <c r="O51" s="280"/>
      <c r="P51" s="280"/>
      <c r="Q51" s="280"/>
      <c r="R51" s="280"/>
      <c r="S51" s="280"/>
      <c r="T51" s="279"/>
      <c r="U51" s="279"/>
    </row>
    <row r="52" spans="1:21" ht="50.15" customHeight="1" x14ac:dyDescent="0.35">
      <c r="B52" s="274"/>
      <c r="C52" s="688" t="s">
        <v>673</v>
      </c>
      <c r="D52" s="689"/>
      <c r="E52" s="691"/>
      <c r="F52" s="691"/>
      <c r="G52" s="692"/>
      <c r="H52" s="303"/>
      <c r="I52" s="303"/>
      <c r="J52" s="303"/>
      <c r="K52" s="283"/>
      <c r="L52" s="283"/>
      <c r="M52" s="282"/>
      <c r="N52" s="281"/>
      <c r="O52" s="280"/>
      <c r="P52" s="280"/>
      <c r="Q52" s="280"/>
      <c r="R52" s="280"/>
      <c r="S52" s="280"/>
      <c r="T52" s="279"/>
      <c r="U52" s="279"/>
    </row>
    <row r="53" spans="1:21" ht="50.15" customHeight="1" thickBot="1" x14ac:dyDescent="0.4">
      <c r="B53" s="274"/>
      <c r="C53" s="680" t="s">
        <v>829</v>
      </c>
      <c r="D53" s="681"/>
      <c r="E53" s="693"/>
      <c r="F53" s="693"/>
      <c r="G53" s="694"/>
      <c r="H53" s="303"/>
      <c r="I53" s="303"/>
      <c r="J53" s="303"/>
      <c r="K53" s="283"/>
      <c r="L53" s="283"/>
      <c r="M53" s="282"/>
      <c r="N53" s="281"/>
      <c r="O53" s="280"/>
      <c r="P53" s="280"/>
      <c r="Q53" s="280"/>
      <c r="R53" s="280"/>
      <c r="S53" s="280"/>
      <c r="T53" s="279"/>
      <c r="U53" s="279"/>
    </row>
    <row r="54" spans="1:21" customFormat="1" ht="15" customHeight="1" thickBot="1" x14ac:dyDescent="0.4">
      <c r="A54" s="6"/>
      <c r="B54" s="93"/>
      <c r="C54" s="94"/>
      <c r="D54" s="94"/>
      <c r="E54" s="94"/>
      <c r="F54" s="94"/>
      <c r="G54" s="94"/>
      <c r="H54" s="94"/>
      <c r="I54" s="94"/>
      <c r="J54" s="94"/>
      <c r="K54" s="94"/>
      <c r="L54" s="94"/>
      <c r="M54" s="96"/>
      <c r="N54" s="158"/>
    </row>
    <row r="55" spans="1:21" s="292" customFormat="1" ht="87.75" customHeight="1" x14ac:dyDescent="0.35">
      <c r="A55" s="302"/>
      <c r="B55" s="301"/>
      <c r="C55" s="300" t="s">
        <v>830</v>
      </c>
      <c r="D55" s="299" t="s">
        <v>672</v>
      </c>
      <c r="E55" s="299" t="s">
        <v>671</v>
      </c>
      <c r="F55" s="299" t="s">
        <v>670</v>
      </c>
      <c r="G55" s="299" t="s">
        <v>831</v>
      </c>
      <c r="H55" s="299" t="s">
        <v>669</v>
      </c>
      <c r="I55" s="299" t="s">
        <v>668</v>
      </c>
      <c r="J55" s="298" t="s">
        <v>667</v>
      </c>
      <c r="K55" s="297"/>
      <c r="L55" s="297"/>
      <c r="M55" s="296"/>
      <c r="N55" s="295"/>
      <c r="O55" s="294"/>
      <c r="P55" s="294"/>
      <c r="Q55" s="294"/>
      <c r="R55" s="294"/>
      <c r="S55" s="294"/>
      <c r="T55" s="293"/>
      <c r="U55" s="293"/>
    </row>
    <row r="56" spans="1:21" ht="30" customHeight="1" x14ac:dyDescent="0.35">
      <c r="B56" s="274"/>
      <c r="C56" s="291" t="s">
        <v>666</v>
      </c>
      <c r="D56" s="289"/>
      <c r="E56" s="289"/>
      <c r="F56" s="289"/>
      <c r="G56" s="289"/>
      <c r="H56" s="289"/>
      <c r="I56" s="289"/>
      <c r="J56" s="288"/>
      <c r="K56" s="283"/>
      <c r="L56" s="283"/>
      <c r="M56" s="282"/>
      <c r="N56" s="281"/>
      <c r="O56" s="280"/>
      <c r="P56" s="280"/>
      <c r="Q56" s="280"/>
      <c r="R56" s="280"/>
      <c r="S56" s="280"/>
      <c r="T56" s="279"/>
      <c r="U56" s="279"/>
    </row>
    <row r="57" spans="1:21" ht="30" customHeight="1" x14ac:dyDescent="0.35">
      <c r="B57" s="274"/>
      <c r="C57" s="291" t="s">
        <v>665</v>
      </c>
      <c r="D57" s="289"/>
      <c r="E57" s="289"/>
      <c r="F57" s="289"/>
      <c r="G57" s="289"/>
      <c r="H57" s="289"/>
      <c r="I57" s="289"/>
      <c r="J57" s="288"/>
      <c r="K57" s="283"/>
      <c r="L57" s="283"/>
      <c r="M57" s="282"/>
      <c r="N57" s="281"/>
      <c r="O57" s="280"/>
      <c r="P57" s="280"/>
      <c r="Q57" s="280"/>
      <c r="R57" s="280"/>
      <c r="S57" s="280"/>
      <c r="T57" s="279"/>
      <c r="U57" s="279"/>
    </row>
    <row r="58" spans="1:21" ht="30" customHeight="1" x14ac:dyDescent="0.35">
      <c r="B58" s="274"/>
      <c r="C58" s="291" t="s">
        <v>664</v>
      </c>
      <c r="D58" s="289"/>
      <c r="E58" s="289"/>
      <c r="F58" s="289"/>
      <c r="G58" s="289"/>
      <c r="H58" s="289"/>
      <c r="I58" s="289"/>
      <c r="J58" s="288"/>
      <c r="K58" s="283"/>
      <c r="L58" s="283"/>
      <c r="M58" s="282"/>
      <c r="N58" s="281"/>
      <c r="O58" s="280"/>
      <c r="P58" s="280"/>
      <c r="Q58" s="280"/>
      <c r="R58" s="280"/>
      <c r="S58" s="280"/>
      <c r="T58" s="279"/>
      <c r="U58" s="279"/>
    </row>
    <row r="59" spans="1:21" ht="30" customHeight="1" x14ac:dyDescent="0.35">
      <c r="B59" s="274"/>
      <c r="C59" s="291" t="s">
        <v>663</v>
      </c>
      <c r="D59" s="289"/>
      <c r="E59" s="289"/>
      <c r="F59" s="289"/>
      <c r="G59" s="289"/>
      <c r="H59" s="289"/>
      <c r="I59" s="289"/>
      <c r="J59" s="288"/>
      <c r="K59" s="283"/>
      <c r="L59" s="283"/>
      <c r="M59" s="282"/>
      <c r="N59" s="281"/>
      <c r="O59" s="280"/>
      <c r="P59" s="280"/>
      <c r="Q59" s="280"/>
      <c r="R59" s="280"/>
      <c r="S59" s="280"/>
      <c r="T59" s="279"/>
      <c r="U59" s="279"/>
    </row>
    <row r="60" spans="1:21" ht="30" customHeight="1" x14ac:dyDescent="0.35">
      <c r="B60" s="274"/>
      <c r="C60" s="291" t="s">
        <v>662</v>
      </c>
      <c r="D60" s="290"/>
      <c r="E60" s="289"/>
      <c r="F60" s="289"/>
      <c r="G60" s="289"/>
      <c r="H60" s="289"/>
      <c r="I60" s="289"/>
      <c r="J60" s="288"/>
      <c r="K60" s="283"/>
      <c r="L60" s="283"/>
      <c r="M60" s="282"/>
      <c r="N60" s="281"/>
      <c r="O60" s="280"/>
      <c r="P60" s="280"/>
      <c r="Q60" s="280"/>
      <c r="R60" s="280"/>
      <c r="S60" s="280"/>
      <c r="T60" s="279"/>
      <c r="U60" s="279"/>
    </row>
    <row r="61" spans="1:21" ht="30" customHeight="1" thickBot="1" x14ac:dyDescent="0.4">
      <c r="B61" s="274"/>
      <c r="C61" s="287"/>
      <c r="D61" s="286"/>
      <c r="E61" s="285"/>
      <c r="F61" s="285"/>
      <c r="G61" s="285"/>
      <c r="H61" s="285"/>
      <c r="I61" s="285"/>
      <c r="J61" s="284"/>
      <c r="K61" s="283"/>
      <c r="L61" s="283"/>
      <c r="M61" s="282"/>
      <c r="N61" s="281"/>
      <c r="O61" s="280"/>
      <c r="P61" s="280"/>
      <c r="Q61" s="280"/>
      <c r="R61" s="280"/>
      <c r="S61" s="280"/>
      <c r="T61" s="279"/>
      <c r="U61" s="279"/>
    </row>
    <row r="62" spans="1:21" x14ac:dyDescent="0.35">
      <c r="B62" s="274"/>
      <c r="C62" s="276"/>
      <c r="D62" s="276"/>
      <c r="E62" s="276"/>
      <c r="F62" s="276"/>
      <c r="G62" s="276"/>
      <c r="H62" s="276"/>
      <c r="I62" s="276"/>
      <c r="J62" s="276"/>
      <c r="K62" s="276"/>
      <c r="L62" s="276"/>
      <c r="M62" s="275"/>
      <c r="N62" s="268"/>
    </row>
    <row r="63" spans="1:21" x14ac:dyDescent="0.35">
      <c r="B63" s="274"/>
      <c r="C63" s="278" t="s">
        <v>661</v>
      </c>
      <c r="D63" s="276"/>
      <c r="E63" s="276"/>
      <c r="F63" s="276"/>
      <c r="G63" s="276"/>
      <c r="H63" s="276"/>
      <c r="I63" s="276"/>
      <c r="J63" s="276"/>
      <c r="K63" s="276"/>
      <c r="L63" s="276"/>
      <c r="M63" s="275"/>
      <c r="N63" s="268"/>
    </row>
    <row r="64" spans="1:21" ht="15" thickBot="1" x14ac:dyDescent="0.4">
      <c r="B64" s="274"/>
      <c r="C64" s="278"/>
      <c r="D64" s="276"/>
      <c r="E64" s="276"/>
      <c r="F64" s="276"/>
      <c r="G64" s="276"/>
      <c r="H64" s="276"/>
      <c r="I64" s="276"/>
      <c r="J64" s="276"/>
      <c r="K64" s="276"/>
      <c r="L64" s="276"/>
      <c r="M64" s="275"/>
      <c r="N64" s="268"/>
    </row>
    <row r="65" spans="2:14" ht="60" customHeight="1" thickBot="1" x14ac:dyDescent="0.4">
      <c r="B65" s="274"/>
      <c r="C65" s="697" t="s">
        <v>660</v>
      </c>
      <c r="D65" s="698"/>
      <c r="E65" s="669"/>
      <c r="F65" s="670"/>
      <c r="G65" s="276"/>
      <c r="H65" s="276"/>
      <c r="I65" s="276"/>
      <c r="J65" s="276"/>
      <c r="K65" s="276"/>
      <c r="L65" s="276"/>
      <c r="M65" s="275"/>
      <c r="N65" s="268"/>
    </row>
    <row r="66" spans="2:14" ht="15" thickBot="1" x14ac:dyDescent="0.4">
      <c r="B66" s="274"/>
      <c r="C66" s="277"/>
      <c r="D66" s="277"/>
      <c r="E66" s="276"/>
      <c r="F66" s="276"/>
      <c r="G66" s="276"/>
      <c r="H66" s="276"/>
      <c r="I66" s="276"/>
      <c r="J66" s="276"/>
      <c r="K66" s="276"/>
      <c r="L66" s="276"/>
      <c r="M66" s="275"/>
      <c r="N66" s="268"/>
    </row>
    <row r="67" spans="2:14" ht="45" customHeight="1" x14ac:dyDescent="0.35">
      <c r="B67" s="274"/>
      <c r="C67" s="699" t="s">
        <v>832</v>
      </c>
      <c r="D67" s="700"/>
      <c r="E67" s="700" t="s">
        <v>659</v>
      </c>
      <c r="F67" s="701"/>
      <c r="G67" s="276"/>
      <c r="H67" s="276"/>
      <c r="I67" s="276"/>
      <c r="J67" s="276"/>
      <c r="K67" s="276"/>
      <c r="L67" s="276"/>
      <c r="M67" s="275"/>
      <c r="N67" s="268"/>
    </row>
    <row r="68" spans="2:14" ht="45" customHeight="1" x14ac:dyDescent="0.35">
      <c r="B68" s="274"/>
      <c r="C68" s="707"/>
      <c r="D68" s="708"/>
      <c r="E68" s="705"/>
      <c r="F68" s="706"/>
      <c r="G68" s="276"/>
      <c r="H68" s="276"/>
      <c r="I68" s="276"/>
      <c r="J68" s="276"/>
      <c r="K68" s="276"/>
      <c r="L68" s="276"/>
      <c r="M68" s="275"/>
      <c r="N68" s="268"/>
    </row>
    <row r="69" spans="2:14" ht="32.25" customHeight="1" thickBot="1" x14ac:dyDescent="0.4">
      <c r="B69" s="274"/>
      <c r="C69" s="702"/>
      <c r="D69" s="703"/>
      <c r="E69" s="703"/>
      <c r="F69" s="704"/>
      <c r="G69" s="276"/>
      <c r="H69" s="276"/>
      <c r="I69" s="276"/>
      <c r="J69" s="276"/>
      <c r="K69" s="276"/>
      <c r="L69" s="276"/>
      <c r="M69" s="275"/>
      <c r="N69" s="268"/>
    </row>
    <row r="70" spans="2:14" x14ac:dyDescent="0.35">
      <c r="B70" s="274"/>
      <c r="C70" s="273"/>
      <c r="D70" s="273"/>
      <c r="E70" s="273"/>
      <c r="F70" s="273"/>
      <c r="G70" s="273"/>
      <c r="H70" s="273"/>
      <c r="I70" s="273"/>
      <c r="J70" s="273"/>
      <c r="K70" s="273"/>
      <c r="L70" s="273"/>
      <c r="M70" s="272"/>
      <c r="N70" s="268"/>
    </row>
    <row r="71" spans="2:14" ht="15" thickBot="1" x14ac:dyDescent="0.4">
      <c r="B71" s="271"/>
      <c r="C71" s="270"/>
      <c r="D71" s="270"/>
      <c r="E71" s="270"/>
      <c r="F71" s="270"/>
      <c r="G71" s="270"/>
      <c r="H71" s="270"/>
      <c r="I71" s="270"/>
      <c r="J71" s="270"/>
      <c r="K71" s="270"/>
      <c r="L71" s="270"/>
      <c r="M71" s="269"/>
      <c r="N71" s="268"/>
    </row>
  </sheetData>
  <mergeCells count="36">
    <mergeCell ref="C65:D65"/>
    <mergeCell ref="E65:F65"/>
    <mergeCell ref="C67:D67"/>
    <mergeCell ref="E67:F67"/>
    <mergeCell ref="C69:D69"/>
    <mergeCell ref="E69:F69"/>
    <mergeCell ref="E68:F68"/>
    <mergeCell ref="C68:D68"/>
    <mergeCell ref="E52:G52"/>
    <mergeCell ref="E53:G53"/>
    <mergeCell ref="E51:G51"/>
    <mergeCell ref="C45:D45"/>
    <mergeCell ref="C46:D46"/>
    <mergeCell ref="C35:D35"/>
    <mergeCell ref="C41:D41"/>
    <mergeCell ref="C51:D51"/>
    <mergeCell ref="C52:D52"/>
    <mergeCell ref="C53:D53"/>
    <mergeCell ref="E43:G43"/>
    <mergeCell ref="E44:G44"/>
    <mergeCell ref="E45:G45"/>
    <mergeCell ref="E46:G46"/>
    <mergeCell ref="C37:D37"/>
    <mergeCell ref="C38:D38"/>
    <mergeCell ref="E38:G38"/>
    <mergeCell ref="E37:G37"/>
    <mergeCell ref="C43:D43"/>
    <mergeCell ref="C44:D44"/>
    <mergeCell ref="C3:G3"/>
    <mergeCell ref="C30:D30"/>
    <mergeCell ref="C31:D31"/>
    <mergeCell ref="C32:D32"/>
    <mergeCell ref="E30:G30"/>
    <mergeCell ref="E31:G31"/>
    <mergeCell ref="E32:G32"/>
    <mergeCell ref="D8:G8"/>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57150</xdr:colOff>
                    <xdr:row>7</xdr:row>
                    <xdr:rowOff>285750</xdr:rowOff>
                  </from>
                  <to>
                    <xdr:col>6</xdr:col>
                    <xdr:colOff>2552700</xdr:colOff>
                    <xdr:row>7</xdr:row>
                    <xdr:rowOff>438150</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57150</xdr:colOff>
                    <xdr:row>7</xdr:row>
                    <xdr:rowOff>50800</xdr:rowOff>
                  </from>
                  <to>
                    <xdr:col>6</xdr:col>
                    <xdr:colOff>1352550</xdr:colOff>
                    <xdr:row>7</xdr:row>
                    <xdr:rowOff>247650</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3</xdr:col>
                    <xdr:colOff>0</xdr:colOff>
                    <xdr:row>11</xdr:row>
                    <xdr:rowOff>0</xdr:rowOff>
                  </from>
                  <to>
                    <xdr:col>3</xdr:col>
                    <xdr:colOff>514350</xdr:colOff>
                    <xdr:row>12</xdr:row>
                    <xdr:rowOff>31750</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3</xdr:col>
                    <xdr:colOff>552450</xdr:colOff>
                    <xdr:row>11</xdr:row>
                    <xdr:rowOff>0</xdr:rowOff>
                  </from>
                  <to>
                    <xdr:col>3</xdr:col>
                    <xdr:colOff>1066800</xdr:colOff>
                    <xdr:row>12</xdr:row>
                    <xdr:rowOff>31750</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3</xdr:col>
                    <xdr:colOff>0</xdr:colOff>
                    <xdr:row>12</xdr:row>
                    <xdr:rowOff>0</xdr:rowOff>
                  </from>
                  <to>
                    <xdr:col>3</xdr:col>
                    <xdr:colOff>514350</xdr:colOff>
                    <xdr:row>13</xdr:row>
                    <xdr:rowOff>31750</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3</xdr:col>
                    <xdr:colOff>552450</xdr:colOff>
                    <xdr:row>12</xdr:row>
                    <xdr:rowOff>0</xdr:rowOff>
                  </from>
                  <to>
                    <xdr:col>3</xdr:col>
                    <xdr:colOff>1066800</xdr:colOff>
                    <xdr:row>13</xdr:row>
                    <xdr:rowOff>31750</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3</xdr:col>
                    <xdr:colOff>0</xdr:colOff>
                    <xdr:row>13</xdr:row>
                    <xdr:rowOff>0</xdr:rowOff>
                  </from>
                  <to>
                    <xdr:col>3</xdr:col>
                    <xdr:colOff>514350</xdr:colOff>
                    <xdr:row>14</xdr:row>
                    <xdr:rowOff>31750</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3</xdr:col>
                    <xdr:colOff>552450</xdr:colOff>
                    <xdr:row>13</xdr:row>
                    <xdr:rowOff>0</xdr:rowOff>
                  </from>
                  <to>
                    <xdr:col>3</xdr:col>
                    <xdr:colOff>1066800</xdr:colOff>
                    <xdr:row>14</xdr:row>
                    <xdr:rowOff>31750</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3</xdr:col>
                    <xdr:colOff>0</xdr:colOff>
                    <xdr:row>14</xdr:row>
                    <xdr:rowOff>0</xdr:rowOff>
                  </from>
                  <to>
                    <xdr:col>3</xdr:col>
                    <xdr:colOff>514350</xdr:colOff>
                    <xdr:row>14</xdr:row>
                    <xdr:rowOff>222250</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xdr:col>
                    <xdr:colOff>552450</xdr:colOff>
                    <xdr:row>14</xdr:row>
                    <xdr:rowOff>0</xdr:rowOff>
                  </from>
                  <to>
                    <xdr:col>3</xdr:col>
                    <xdr:colOff>1066800</xdr:colOff>
                    <xdr:row>14</xdr:row>
                    <xdr:rowOff>222250</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4</xdr:col>
                    <xdr:colOff>0</xdr:colOff>
                    <xdr:row>10</xdr:row>
                    <xdr:rowOff>0</xdr:rowOff>
                  </from>
                  <to>
                    <xdr:col>4</xdr:col>
                    <xdr:colOff>514350</xdr:colOff>
                    <xdr:row>11</xdr:row>
                    <xdr:rowOff>31750</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4</xdr:col>
                    <xdr:colOff>552450</xdr:colOff>
                    <xdr:row>10</xdr:row>
                    <xdr:rowOff>0</xdr:rowOff>
                  </from>
                  <to>
                    <xdr:col>4</xdr:col>
                    <xdr:colOff>1066800</xdr:colOff>
                    <xdr:row>11</xdr:row>
                    <xdr:rowOff>31750</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xdr:col>
                    <xdr:colOff>0</xdr:colOff>
                    <xdr:row>11</xdr:row>
                    <xdr:rowOff>6350</xdr:rowOff>
                  </from>
                  <to>
                    <xdr:col>4</xdr:col>
                    <xdr:colOff>514350</xdr:colOff>
                    <xdr:row>12</xdr:row>
                    <xdr:rowOff>31750</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xdr:col>
                    <xdr:colOff>552450</xdr:colOff>
                    <xdr:row>11</xdr:row>
                    <xdr:rowOff>6350</xdr:rowOff>
                  </from>
                  <to>
                    <xdr:col>4</xdr:col>
                    <xdr:colOff>1066800</xdr:colOff>
                    <xdr:row>12</xdr:row>
                    <xdr:rowOff>31750</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3</xdr:col>
                    <xdr:colOff>0</xdr:colOff>
                    <xdr:row>15</xdr:row>
                    <xdr:rowOff>0</xdr:rowOff>
                  </from>
                  <to>
                    <xdr:col>3</xdr:col>
                    <xdr:colOff>514350</xdr:colOff>
                    <xdr:row>16</xdr:row>
                    <xdr:rowOff>31750</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3</xdr:col>
                    <xdr:colOff>552450</xdr:colOff>
                    <xdr:row>15</xdr:row>
                    <xdr:rowOff>0</xdr:rowOff>
                  </from>
                  <to>
                    <xdr:col>3</xdr:col>
                    <xdr:colOff>1066800</xdr:colOff>
                    <xdr:row>16</xdr:row>
                    <xdr:rowOff>31750</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3</xdr:col>
                    <xdr:colOff>0</xdr:colOff>
                    <xdr:row>16</xdr:row>
                    <xdr:rowOff>0</xdr:rowOff>
                  </from>
                  <to>
                    <xdr:col>3</xdr:col>
                    <xdr:colOff>514350</xdr:colOff>
                    <xdr:row>17</xdr:row>
                    <xdr:rowOff>31750</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3</xdr:col>
                    <xdr:colOff>552450</xdr:colOff>
                    <xdr:row>16</xdr:row>
                    <xdr:rowOff>0</xdr:rowOff>
                  </from>
                  <to>
                    <xdr:col>3</xdr:col>
                    <xdr:colOff>1066800</xdr:colOff>
                    <xdr:row>17</xdr:row>
                    <xdr:rowOff>31750</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xdr:col>
                    <xdr:colOff>0</xdr:colOff>
                    <xdr:row>17</xdr:row>
                    <xdr:rowOff>0</xdr:rowOff>
                  </from>
                  <to>
                    <xdr:col>3</xdr:col>
                    <xdr:colOff>514350</xdr:colOff>
                    <xdr:row>18</xdr:row>
                    <xdr:rowOff>31750</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xdr:col>
                    <xdr:colOff>552450</xdr:colOff>
                    <xdr:row>17</xdr:row>
                    <xdr:rowOff>0</xdr:rowOff>
                  </from>
                  <to>
                    <xdr:col>3</xdr:col>
                    <xdr:colOff>1066800</xdr:colOff>
                    <xdr:row>18</xdr:row>
                    <xdr:rowOff>31750</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3</xdr:col>
                    <xdr:colOff>0</xdr:colOff>
                    <xdr:row>18</xdr:row>
                    <xdr:rowOff>0</xdr:rowOff>
                  </from>
                  <to>
                    <xdr:col>3</xdr:col>
                    <xdr:colOff>514350</xdr:colOff>
                    <xdr:row>19</xdr:row>
                    <xdr:rowOff>31750</xdr:rowOff>
                  </to>
                </anchor>
              </controlPr>
            </control>
          </mc:Choice>
        </mc:AlternateContent>
        <mc:AlternateContent xmlns:mc="http://schemas.openxmlformats.org/markup-compatibility/2006">
          <mc:Choice Requires="x14">
            <control shapeId="10262" r:id="rId25" name="Check Box 22">
              <controlPr defaultSize="0" autoFill="0" autoLine="0" autoPict="0">
                <anchor moveWithCells="1">
                  <from>
                    <xdr:col>3</xdr:col>
                    <xdr:colOff>552450</xdr:colOff>
                    <xdr:row>18</xdr:row>
                    <xdr:rowOff>0</xdr:rowOff>
                  </from>
                  <to>
                    <xdr:col>3</xdr:col>
                    <xdr:colOff>1066800</xdr:colOff>
                    <xdr:row>19</xdr:row>
                    <xdr:rowOff>31750</xdr:rowOff>
                  </to>
                </anchor>
              </controlPr>
            </control>
          </mc:Choice>
        </mc:AlternateContent>
        <mc:AlternateContent xmlns:mc="http://schemas.openxmlformats.org/markup-compatibility/2006">
          <mc:Choice Requires="x14">
            <control shapeId="10263" r:id="rId26" name="Check Box 23">
              <controlPr defaultSize="0" autoFill="0" autoLine="0" autoPict="0">
                <anchor moveWithCells="1">
                  <from>
                    <xdr:col>3</xdr:col>
                    <xdr:colOff>0</xdr:colOff>
                    <xdr:row>19</xdr:row>
                    <xdr:rowOff>0</xdr:rowOff>
                  </from>
                  <to>
                    <xdr:col>3</xdr:col>
                    <xdr:colOff>514350</xdr:colOff>
                    <xdr:row>20</xdr:row>
                    <xdr:rowOff>31750</xdr:rowOff>
                  </to>
                </anchor>
              </controlPr>
            </control>
          </mc:Choice>
        </mc:AlternateContent>
        <mc:AlternateContent xmlns:mc="http://schemas.openxmlformats.org/markup-compatibility/2006">
          <mc:Choice Requires="x14">
            <control shapeId="10264" r:id="rId27" name="Check Box 24">
              <controlPr defaultSize="0" autoFill="0" autoLine="0" autoPict="0">
                <anchor moveWithCells="1">
                  <from>
                    <xdr:col>3</xdr:col>
                    <xdr:colOff>552450</xdr:colOff>
                    <xdr:row>19</xdr:row>
                    <xdr:rowOff>0</xdr:rowOff>
                  </from>
                  <to>
                    <xdr:col>3</xdr:col>
                    <xdr:colOff>1066800</xdr:colOff>
                    <xdr:row>20</xdr:row>
                    <xdr:rowOff>31750</xdr:rowOff>
                  </to>
                </anchor>
              </controlPr>
            </control>
          </mc:Choice>
        </mc:AlternateContent>
        <mc:AlternateContent xmlns:mc="http://schemas.openxmlformats.org/markup-compatibility/2006">
          <mc:Choice Requires="x14">
            <control shapeId="10265" r:id="rId28" name="Check Box 25">
              <controlPr defaultSize="0" autoFill="0" autoLine="0" autoPict="0">
                <anchor moveWithCells="1">
                  <from>
                    <xdr:col>3</xdr:col>
                    <xdr:colOff>0</xdr:colOff>
                    <xdr:row>20</xdr:row>
                    <xdr:rowOff>0</xdr:rowOff>
                  </from>
                  <to>
                    <xdr:col>3</xdr:col>
                    <xdr:colOff>514350</xdr:colOff>
                    <xdr:row>21</xdr:row>
                    <xdr:rowOff>31750</xdr:rowOff>
                  </to>
                </anchor>
              </controlPr>
            </control>
          </mc:Choice>
        </mc:AlternateContent>
        <mc:AlternateContent xmlns:mc="http://schemas.openxmlformats.org/markup-compatibility/2006">
          <mc:Choice Requires="x14">
            <control shapeId="10266" r:id="rId29" name="Check Box 26">
              <controlPr defaultSize="0" autoFill="0" autoLine="0" autoPict="0">
                <anchor moveWithCells="1">
                  <from>
                    <xdr:col>3</xdr:col>
                    <xdr:colOff>552450</xdr:colOff>
                    <xdr:row>20</xdr:row>
                    <xdr:rowOff>0</xdr:rowOff>
                  </from>
                  <to>
                    <xdr:col>3</xdr:col>
                    <xdr:colOff>1066800</xdr:colOff>
                    <xdr:row>21</xdr:row>
                    <xdr:rowOff>31750</xdr:rowOff>
                  </to>
                </anchor>
              </controlPr>
            </control>
          </mc:Choice>
        </mc:AlternateContent>
        <mc:AlternateContent xmlns:mc="http://schemas.openxmlformats.org/markup-compatibility/2006">
          <mc:Choice Requires="x14">
            <control shapeId="10267" r:id="rId30" name="Check Box 27">
              <controlPr defaultSize="0" autoFill="0" autoLine="0" autoPict="0">
                <anchor moveWithCells="1">
                  <from>
                    <xdr:col>3</xdr:col>
                    <xdr:colOff>0</xdr:colOff>
                    <xdr:row>21</xdr:row>
                    <xdr:rowOff>0</xdr:rowOff>
                  </from>
                  <to>
                    <xdr:col>3</xdr:col>
                    <xdr:colOff>514350</xdr:colOff>
                    <xdr:row>21</xdr:row>
                    <xdr:rowOff>222250</xdr:rowOff>
                  </to>
                </anchor>
              </controlPr>
            </control>
          </mc:Choice>
        </mc:AlternateContent>
        <mc:AlternateContent xmlns:mc="http://schemas.openxmlformats.org/markup-compatibility/2006">
          <mc:Choice Requires="x14">
            <control shapeId="10268" r:id="rId31" name="Check Box 28">
              <controlPr defaultSize="0" autoFill="0" autoLine="0" autoPict="0">
                <anchor moveWithCells="1">
                  <from>
                    <xdr:col>3</xdr:col>
                    <xdr:colOff>552450</xdr:colOff>
                    <xdr:row>21</xdr:row>
                    <xdr:rowOff>0</xdr:rowOff>
                  </from>
                  <to>
                    <xdr:col>3</xdr:col>
                    <xdr:colOff>1066800</xdr:colOff>
                    <xdr:row>21</xdr:row>
                    <xdr:rowOff>222250</xdr:rowOff>
                  </to>
                </anchor>
              </controlPr>
            </control>
          </mc:Choice>
        </mc:AlternateContent>
        <mc:AlternateContent xmlns:mc="http://schemas.openxmlformats.org/markup-compatibility/2006">
          <mc:Choice Requires="x14">
            <control shapeId="10269" r:id="rId32" name="Check Box 29">
              <controlPr defaultSize="0" autoFill="0" autoLine="0" autoPict="0">
                <anchor moveWithCells="1">
                  <from>
                    <xdr:col>3</xdr:col>
                    <xdr:colOff>0</xdr:colOff>
                    <xdr:row>22</xdr:row>
                    <xdr:rowOff>0</xdr:rowOff>
                  </from>
                  <to>
                    <xdr:col>3</xdr:col>
                    <xdr:colOff>514350</xdr:colOff>
                    <xdr:row>23</xdr:row>
                    <xdr:rowOff>31750</xdr:rowOff>
                  </to>
                </anchor>
              </controlPr>
            </control>
          </mc:Choice>
        </mc:AlternateContent>
        <mc:AlternateContent xmlns:mc="http://schemas.openxmlformats.org/markup-compatibility/2006">
          <mc:Choice Requires="x14">
            <control shapeId="10270" r:id="rId33" name="Check Box 30">
              <controlPr defaultSize="0" autoFill="0" autoLine="0" autoPict="0">
                <anchor moveWithCells="1">
                  <from>
                    <xdr:col>3</xdr:col>
                    <xdr:colOff>552450</xdr:colOff>
                    <xdr:row>22</xdr:row>
                    <xdr:rowOff>0</xdr:rowOff>
                  </from>
                  <to>
                    <xdr:col>3</xdr:col>
                    <xdr:colOff>1066800</xdr:colOff>
                    <xdr:row>23</xdr:row>
                    <xdr:rowOff>31750</xdr:rowOff>
                  </to>
                </anchor>
              </controlPr>
            </control>
          </mc:Choice>
        </mc:AlternateContent>
        <mc:AlternateContent xmlns:mc="http://schemas.openxmlformats.org/markup-compatibility/2006">
          <mc:Choice Requires="x14">
            <control shapeId="10271" r:id="rId34" name="Check Box 31">
              <controlPr defaultSize="0" autoFill="0" autoLine="0" autoPict="0">
                <anchor moveWithCells="1">
                  <from>
                    <xdr:col>3</xdr:col>
                    <xdr:colOff>0</xdr:colOff>
                    <xdr:row>23</xdr:row>
                    <xdr:rowOff>0</xdr:rowOff>
                  </from>
                  <to>
                    <xdr:col>3</xdr:col>
                    <xdr:colOff>514350</xdr:colOff>
                    <xdr:row>24</xdr:row>
                    <xdr:rowOff>31750</xdr:rowOff>
                  </to>
                </anchor>
              </controlPr>
            </control>
          </mc:Choice>
        </mc:AlternateContent>
        <mc:AlternateContent xmlns:mc="http://schemas.openxmlformats.org/markup-compatibility/2006">
          <mc:Choice Requires="x14">
            <control shapeId="10272" r:id="rId35" name="Check Box 32">
              <controlPr defaultSize="0" autoFill="0" autoLine="0" autoPict="0">
                <anchor moveWithCells="1">
                  <from>
                    <xdr:col>3</xdr:col>
                    <xdr:colOff>552450</xdr:colOff>
                    <xdr:row>23</xdr:row>
                    <xdr:rowOff>0</xdr:rowOff>
                  </from>
                  <to>
                    <xdr:col>3</xdr:col>
                    <xdr:colOff>1066800</xdr:colOff>
                    <xdr:row>24</xdr:row>
                    <xdr:rowOff>31750</xdr:rowOff>
                  </to>
                </anchor>
              </controlPr>
            </control>
          </mc:Choice>
        </mc:AlternateContent>
        <mc:AlternateContent xmlns:mc="http://schemas.openxmlformats.org/markup-compatibility/2006">
          <mc:Choice Requires="x14">
            <control shapeId="10273" r:id="rId36" name="Check Box 33">
              <controlPr defaultSize="0" autoFill="0" autoLine="0" autoPict="0">
                <anchor moveWithCells="1">
                  <from>
                    <xdr:col>3</xdr:col>
                    <xdr:colOff>0</xdr:colOff>
                    <xdr:row>24</xdr:row>
                    <xdr:rowOff>0</xdr:rowOff>
                  </from>
                  <to>
                    <xdr:col>3</xdr:col>
                    <xdr:colOff>514350</xdr:colOff>
                    <xdr:row>25</xdr:row>
                    <xdr:rowOff>31750</xdr:rowOff>
                  </to>
                </anchor>
              </controlPr>
            </control>
          </mc:Choice>
        </mc:AlternateContent>
        <mc:AlternateContent xmlns:mc="http://schemas.openxmlformats.org/markup-compatibility/2006">
          <mc:Choice Requires="x14">
            <control shapeId="10274" r:id="rId37" name="Check Box 34">
              <controlPr defaultSize="0" autoFill="0" autoLine="0" autoPict="0">
                <anchor moveWithCells="1">
                  <from>
                    <xdr:col>3</xdr:col>
                    <xdr:colOff>552450</xdr:colOff>
                    <xdr:row>24</xdr:row>
                    <xdr:rowOff>0</xdr:rowOff>
                  </from>
                  <to>
                    <xdr:col>3</xdr:col>
                    <xdr:colOff>1066800</xdr:colOff>
                    <xdr:row>25</xdr:row>
                    <xdr:rowOff>31750</xdr:rowOff>
                  </to>
                </anchor>
              </controlPr>
            </control>
          </mc:Choice>
        </mc:AlternateContent>
        <mc:AlternateContent xmlns:mc="http://schemas.openxmlformats.org/markup-compatibility/2006">
          <mc:Choice Requires="x14">
            <control shapeId="10275" r:id="rId38" name="Check Box 35">
              <controlPr defaultSize="0" autoFill="0" autoLine="0" autoPict="0">
                <anchor moveWithCells="1">
                  <from>
                    <xdr:col>4</xdr:col>
                    <xdr:colOff>0</xdr:colOff>
                    <xdr:row>24</xdr:row>
                    <xdr:rowOff>0</xdr:rowOff>
                  </from>
                  <to>
                    <xdr:col>4</xdr:col>
                    <xdr:colOff>514350</xdr:colOff>
                    <xdr:row>25</xdr:row>
                    <xdr:rowOff>31750</xdr:rowOff>
                  </to>
                </anchor>
              </controlPr>
            </control>
          </mc:Choice>
        </mc:AlternateContent>
        <mc:AlternateContent xmlns:mc="http://schemas.openxmlformats.org/markup-compatibility/2006">
          <mc:Choice Requires="x14">
            <control shapeId="10276" r:id="rId39" name="Check Box 36">
              <controlPr defaultSize="0" autoFill="0" autoLine="0" autoPict="0">
                <anchor moveWithCells="1">
                  <from>
                    <xdr:col>4</xdr:col>
                    <xdr:colOff>552450</xdr:colOff>
                    <xdr:row>24</xdr:row>
                    <xdr:rowOff>0</xdr:rowOff>
                  </from>
                  <to>
                    <xdr:col>4</xdr:col>
                    <xdr:colOff>1066800</xdr:colOff>
                    <xdr:row>25</xdr:row>
                    <xdr:rowOff>31750</xdr:rowOff>
                  </to>
                </anchor>
              </controlPr>
            </control>
          </mc:Choice>
        </mc:AlternateContent>
        <mc:AlternateContent xmlns:mc="http://schemas.openxmlformats.org/markup-compatibility/2006">
          <mc:Choice Requires="x14">
            <control shapeId="10277" r:id="rId40" name="Check Box 37">
              <controlPr defaultSize="0" autoFill="0" autoLine="0" autoPict="0">
                <anchor moveWithCells="1">
                  <from>
                    <xdr:col>4</xdr:col>
                    <xdr:colOff>0</xdr:colOff>
                    <xdr:row>23</xdr:row>
                    <xdr:rowOff>0</xdr:rowOff>
                  </from>
                  <to>
                    <xdr:col>4</xdr:col>
                    <xdr:colOff>514350</xdr:colOff>
                    <xdr:row>24</xdr:row>
                    <xdr:rowOff>31750</xdr:rowOff>
                  </to>
                </anchor>
              </controlPr>
            </control>
          </mc:Choice>
        </mc:AlternateContent>
        <mc:AlternateContent xmlns:mc="http://schemas.openxmlformats.org/markup-compatibility/2006">
          <mc:Choice Requires="x14">
            <control shapeId="10278" r:id="rId41" name="Check Box 38">
              <controlPr defaultSize="0" autoFill="0" autoLine="0" autoPict="0">
                <anchor moveWithCells="1">
                  <from>
                    <xdr:col>4</xdr:col>
                    <xdr:colOff>552450</xdr:colOff>
                    <xdr:row>23</xdr:row>
                    <xdr:rowOff>0</xdr:rowOff>
                  </from>
                  <to>
                    <xdr:col>4</xdr:col>
                    <xdr:colOff>1066800</xdr:colOff>
                    <xdr:row>24</xdr:row>
                    <xdr:rowOff>31750</xdr:rowOff>
                  </to>
                </anchor>
              </controlPr>
            </control>
          </mc:Choice>
        </mc:AlternateContent>
        <mc:AlternateContent xmlns:mc="http://schemas.openxmlformats.org/markup-compatibility/2006">
          <mc:Choice Requires="x14">
            <control shapeId="10279" r:id="rId42" name="Check Box 39">
              <controlPr defaultSize="0" autoFill="0" autoLine="0" autoPict="0">
                <anchor moveWithCells="1">
                  <from>
                    <xdr:col>4</xdr:col>
                    <xdr:colOff>0</xdr:colOff>
                    <xdr:row>22</xdr:row>
                    <xdr:rowOff>0</xdr:rowOff>
                  </from>
                  <to>
                    <xdr:col>4</xdr:col>
                    <xdr:colOff>514350</xdr:colOff>
                    <xdr:row>23</xdr:row>
                    <xdr:rowOff>31750</xdr:rowOff>
                  </to>
                </anchor>
              </controlPr>
            </control>
          </mc:Choice>
        </mc:AlternateContent>
        <mc:AlternateContent xmlns:mc="http://schemas.openxmlformats.org/markup-compatibility/2006">
          <mc:Choice Requires="x14">
            <control shapeId="10280" r:id="rId43" name="Check Box 40">
              <controlPr defaultSize="0" autoFill="0" autoLine="0" autoPict="0">
                <anchor moveWithCells="1">
                  <from>
                    <xdr:col>4</xdr:col>
                    <xdr:colOff>552450</xdr:colOff>
                    <xdr:row>22</xdr:row>
                    <xdr:rowOff>0</xdr:rowOff>
                  </from>
                  <to>
                    <xdr:col>4</xdr:col>
                    <xdr:colOff>1066800</xdr:colOff>
                    <xdr:row>23</xdr:row>
                    <xdr:rowOff>31750</xdr:rowOff>
                  </to>
                </anchor>
              </controlPr>
            </control>
          </mc:Choice>
        </mc:AlternateContent>
        <mc:AlternateContent xmlns:mc="http://schemas.openxmlformats.org/markup-compatibility/2006">
          <mc:Choice Requires="x14">
            <control shapeId="10281" r:id="rId44" name="Check Box 41">
              <controlPr defaultSize="0" autoFill="0" autoLine="0" autoPict="0">
                <anchor moveWithCells="1">
                  <from>
                    <xdr:col>4</xdr:col>
                    <xdr:colOff>0</xdr:colOff>
                    <xdr:row>21</xdr:row>
                    <xdr:rowOff>0</xdr:rowOff>
                  </from>
                  <to>
                    <xdr:col>4</xdr:col>
                    <xdr:colOff>514350</xdr:colOff>
                    <xdr:row>21</xdr:row>
                    <xdr:rowOff>222250</xdr:rowOff>
                  </to>
                </anchor>
              </controlPr>
            </control>
          </mc:Choice>
        </mc:AlternateContent>
        <mc:AlternateContent xmlns:mc="http://schemas.openxmlformats.org/markup-compatibility/2006">
          <mc:Choice Requires="x14">
            <control shapeId="10282" r:id="rId45" name="Check Box 42">
              <controlPr defaultSize="0" autoFill="0" autoLine="0" autoPict="0">
                <anchor moveWithCells="1">
                  <from>
                    <xdr:col>4</xdr:col>
                    <xdr:colOff>552450</xdr:colOff>
                    <xdr:row>21</xdr:row>
                    <xdr:rowOff>0</xdr:rowOff>
                  </from>
                  <to>
                    <xdr:col>4</xdr:col>
                    <xdr:colOff>1066800</xdr:colOff>
                    <xdr:row>21</xdr:row>
                    <xdr:rowOff>222250</xdr:rowOff>
                  </to>
                </anchor>
              </controlPr>
            </control>
          </mc:Choice>
        </mc:AlternateContent>
        <mc:AlternateContent xmlns:mc="http://schemas.openxmlformats.org/markup-compatibility/2006">
          <mc:Choice Requires="x14">
            <control shapeId="10283" r:id="rId46" name="Check Box 43">
              <controlPr defaultSize="0" autoFill="0" autoLine="0" autoPict="0">
                <anchor moveWithCells="1">
                  <from>
                    <xdr:col>4</xdr:col>
                    <xdr:colOff>0</xdr:colOff>
                    <xdr:row>20</xdr:row>
                    <xdr:rowOff>0</xdr:rowOff>
                  </from>
                  <to>
                    <xdr:col>4</xdr:col>
                    <xdr:colOff>514350</xdr:colOff>
                    <xdr:row>21</xdr:row>
                    <xdr:rowOff>31750</xdr:rowOff>
                  </to>
                </anchor>
              </controlPr>
            </control>
          </mc:Choice>
        </mc:AlternateContent>
        <mc:AlternateContent xmlns:mc="http://schemas.openxmlformats.org/markup-compatibility/2006">
          <mc:Choice Requires="x14">
            <control shapeId="10284" r:id="rId47" name="Check Box 44">
              <controlPr defaultSize="0" autoFill="0" autoLine="0" autoPict="0">
                <anchor moveWithCells="1">
                  <from>
                    <xdr:col>4</xdr:col>
                    <xdr:colOff>552450</xdr:colOff>
                    <xdr:row>20</xdr:row>
                    <xdr:rowOff>0</xdr:rowOff>
                  </from>
                  <to>
                    <xdr:col>4</xdr:col>
                    <xdr:colOff>1066800</xdr:colOff>
                    <xdr:row>21</xdr:row>
                    <xdr:rowOff>31750</xdr:rowOff>
                  </to>
                </anchor>
              </controlPr>
            </control>
          </mc:Choice>
        </mc:AlternateContent>
        <mc:AlternateContent xmlns:mc="http://schemas.openxmlformats.org/markup-compatibility/2006">
          <mc:Choice Requires="x14">
            <control shapeId="10285" r:id="rId48" name="Check Box 45">
              <controlPr defaultSize="0" autoFill="0" autoLine="0" autoPict="0">
                <anchor moveWithCells="1">
                  <from>
                    <xdr:col>4</xdr:col>
                    <xdr:colOff>0</xdr:colOff>
                    <xdr:row>19</xdr:row>
                    <xdr:rowOff>0</xdr:rowOff>
                  </from>
                  <to>
                    <xdr:col>4</xdr:col>
                    <xdr:colOff>514350</xdr:colOff>
                    <xdr:row>20</xdr:row>
                    <xdr:rowOff>31750</xdr:rowOff>
                  </to>
                </anchor>
              </controlPr>
            </control>
          </mc:Choice>
        </mc:AlternateContent>
        <mc:AlternateContent xmlns:mc="http://schemas.openxmlformats.org/markup-compatibility/2006">
          <mc:Choice Requires="x14">
            <control shapeId="10286" r:id="rId49" name="Check Box 46">
              <controlPr defaultSize="0" autoFill="0" autoLine="0" autoPict="0">
                <anchor moveWithCells="1">
                  <from>
                    <xdr:col>4</xdr:col>
                    <xdr:colOff>552450</xdr:colOff>
                    <xdr:row>19</xdr:row>
                    <xdr:rowOff>0</xdr:rowOff>
                  </from>
                  <to>
                    <xdr:col>4</xdr:col>
                    <xdr:colOff>1066800</xdr:colOff>
                    <xdr:row>20</xdr:row>
                    <xdr:rowOff>31750</xdr:rowOff>
                  </to>
                </anchor>
              </controlPr>
            </control>
          </mc:Choice>
        </mc:AlternateContent>
        <mc:AlternateContent xmlns:mc="http://schemas.openxmlformats.org/markup-compatibility/2006">
          <mc:Choice Requires="x14">
            <control shapeId="10287" r:id="rId50" name="Check Box 47">
              <controlPr defaultSize="0" autoFill="0" autoLine="0" autoPict="0">
                <anchor moveWithCells="1">
                  <from>
                    <xdr:col>4</xdr:col>
                    <xdr:colOff>0</xdr:colOff>
                    <xdr:row>18</xdr:row>
                    <xdr:rowOff>0</xdr:rowOff>
                  </from>
                  <to>
                    <xdr:col>4</xdr:col>
                    <xdr:colOff>514350</xdr:colOff>
                    <xdr:row>19</xdr:row>
                    <xdr:rowOff>31750</xdr:rowOff>
                  </to>
                </anchor>
              </controlPr>
            </control>
          </mc:Choice>
        </mc:AlternateContent>
        <mc:AlternateContent xmlns:mc="http://schemas.openxmlformats.org/markup-compatibility/2006">
          <mc:Choice Requires="x14">
            <control shapeId="10288" r:id="rId51" name="Check Box 48">
              <controlPr defaultSize="0" autoFill="0" autoLine="0" autoPict="0">
                <anchor moveWithCells="1">
                  <from>
                    <xdr:col>4</xdr:col>
                    <xdr:colOff>552450</xdr:colOff>
                    <xdr:row>18</xdr:row>
                    <xdr:rowOff>0</xdr:rowOff>
                  </from>
                  <to>
                    <xdr:col>4</xdr:col>
                    <xdr:colOff>1066800</xdr:colOff>
                    <xdr:row>19</xdr:row>
                    <xdr:rowOff>31750</xdr:rowOff>
                  </to>
                </anchor>
              </controlPr>
            </control>
          </mc:Choice>
        </mc:AlternateContent>
        <mc:AlternateContent xmlns:mc="http://schemas.openxmlformats.org/markup-compatibility/2006">
          <mc:Choice Requires="x14">
            <control shapeId="10289" r:id="rId52" name="Check Box 49">
              <controlPr defaultSize="0" autoFill="0" autoLine="0" autoPict="0">
                <anchor moveWithCells="1">
                  <from>
                    <xdr:col>4</xdr:col>
                    <xdr:colOff>0</xdr:colOff>
                    <xdr:row>17</xdr:row>
                    <xdr:rowOff>0</xdr:rowOff>
                  </from>
                  <to>
                    <xdr:col>4</xdr:col>
                    <xdr:colOff>514350</xdr:colOff>
                    <xdr:row>18</xdr:row>
                    <xdr:rowOff>31750</xdr:rowOff>
                  </to>
                </anchor>
              </controlPr>
            </control>
          </mc:Choice>
        </mc:AlternateContent>
        <mc:AlternateContent xmlns:mc="http://schemas.openxmlformats.org/markup-compatibility/2006">
          <mc:Choice Requires="x14">
            <control shapeId="10290" r:id="rId53" name="Check Box 50">
              <controlPr defaultSize="0" autoFill="0" autoLine="0" autoPict="0">
                <anchor moveWithCells="1">
                  <from>
                    <xdr:col>4</xdr:col>
                    <xdr:colOff>552450</xdr:colOff>
                    <xdr:row>17</xdr:row>
                    <xdr:rowOff>0</xdr:rowOff>
                  </from>
                  <to>
                    <xdr:col>4</xdr:col>
                    <xdr:colOff>1066800</xdr:colOff>
                    <xdr:row>18</xdr:row>
                    <xdr:rowOff>31750</xdr:rowOff>
                  </to>
                </anchor>
              </controlPr>
            </control>
          </mc:Choice>
        </mc:AlternateContent>
        <mc:AlternateContent xmlns:mc="http://schemas.openxmlformats.org/markup-compatibility/2006">
          <mc:Choice Requires="x14">
            <control shapeId="10291" r:id="rId54" name="Check Box 51">
              <controlPr defaultSize="0" autoFill="0" autoLine="0" autoPict="0">
                <anchor moveWithCells="1">
                  <from>
                    <xdr:col>4</xdr:col>
                    <xdr:colOff>0</xdr:colOff>
                    <xdr:row>16</xdr:row>
                    <xdr:rowOff>0</xdr:rowOff>
                  </from>
                  <to>
                    <xdr:col>4</xdr:col>
                    <xdr:colOff>514350</xdr:colOff>
                    <xdr:row>17</xdr:row>
                    <xdr:rowOff>31750</xdr:rowOff>
                  </to>
                </anchor>
              </controlPr>
            </control>
          </mc:Choice>
        </mc:AlternateContent>
        <mc:AlternateContent xmlns:mc="http://schemas.openxmlformats.org/markup-compatibility/2006">
          <mc:Choice Requires="x14">
            <control shapeId="10292" r:id="rId55" name="Check Box 52">
              <controlPr defaultSize="0" autoFill="0" autoLine="0" autoPict="0">
                <anchor moveWithCells="1">
                  <from>
                    <xdr:col>4</xdr:col>
                    <xdr:colOff>552450</xdr:colOff>
                    <xdr:row>16</xdr:row>
                    <xdr:rowOff>0</xdr:rowOff>
                  </from>
                  <to>
                    <xdr:col>4</xdr:col>
                    <xdr:colOff>1066800</xdr:colOff>
                    <xdr:row>17</xdr:row>
                    <xdr:rowOff>31750</xdr:rowOff>
                  </to>
                </anchor>
              </controlPr>
            </control>
          </mc:Choice>
        </mc:AlternateContent>
        <mc:AlternateContent xmlns:mc="http://schemas.openxmlformats.org/markup-compatibility/2006">
          <mc:Choice Requires="x14">
            <control shapeId="10293" r:id="rId56" name="Check Box 53">
              <controlPr defaultSize="0" autoFill="0" autoLine="0" autoPict="0">
                <anchor moveWithCells="1">
                  <from>
                    <xdr:col>4</xdr:col>
                    <xdr:colOff>0</xdr:colOff>
                    <xdr:row>15</xdr:row>
                    <xdr:rowOff>0</xdr:rowOff>
                  </from>
                  <to>
                    <xdr:col>4</xdr:col>
                    <xdr:colOff>514350</xdr:colOff>
                    <xdr:row>16</xdr:row>
                    <xdr:rowOff>31750</xdr:rowOff>
                  </to>
                </anchor>
              </controlPr>
            </control>
          </mc:Choice>
        </mc:AlternateContent>
        <mc:AlternateContent xmlns:mc="http://schemas.openxmlformats.org/markup-compatibility/2006">
          <mc:Choice Requires="x14">
            <control shapeId="10294" r:id="rId57" name="Check Box 54">
              <controlPr defaultSize="0" autoFill="0" autoLine="0" autoPict="0">
                <anchor moveWithCells="1">
                  <from>
                    <xdr:col>4</xdr:col>
                    <xdr:colOff>552450</xdr:colOff>
                    <xdr:row>15</xdr:row>
                    <xdr:rowOff>0</xdr:rowOff>
                  </from>
                  <to>
                    <xdr:col>4</xdr:col>
                    <xdr:colOff>1066800</xdr:colOff>
                    <xdr:row>16</xdr:row>
                    <xdr:rowOff>31750</xdr:rowOff>
                  </to>
                </anchor>
              </controlPr>
            </control>
          </mc:Choice>
        </mc:AlternateContent>
        <mc:AlternateContent xmlns:mc="http://schemas.openxmlformats.org/markup-compatibility/2006">
          <mc:Choice Requires="x14">
            <control shapeId="10295" r:id="rId58" name="Check Box 55">
              <controlPr defaultSize="0" autoFill="0" autoLine="0" autoPict="0">
                <anchor moveWithCells="1">
                  <from>
                    <xdr:col>4</xdr:col>
                    <xdr:colOff>0</xdr:colOff>
                    <xdr:row>14</xdr:row>
                    <xdr:rowOff>0</xdr:rowOff>
                  </from>
                  <to>
                    <xdr:col>4</xdr:col>
                    <xdr:colOff>514350</xdr:colOff>
                    <xdr:row>14</xdr:row>
                    <xdr:rowOff>222250</xdr:rowOff>
                  </to>
                </anchor>
              </controlPr>
            </control>
          </mc:Choice>
        </mc:AlternateContent>
        <mc:AlternateContent xmlns:mc="http://schemas.openxmlformats.org/markup-compatibility/2006">
          <mc:Choice Requires="x14">
            <control shapeId="10296" r:id="rId59" name="Check Box 56">
              <controlPr defaultSize="0" autoFill="0" autoLine="0" autoPict="0">
                <anchor moveWithCells="1">
                  <from>
                    <xdr:col>4</xdr:col>
                    <xdr:colOff>552450</xdr:colOff>
                    <xdr:row>14</xdr:row>
                    <xdr:rowOff>0</xdr:rowOff>
                  </from>
                  <to>
                    <xdr:col>4</xdr:col>
                    <xdr:colOff>1066800</xdr:colOff>
                    <xdr:row>14</xdr:row>
                    <xdr:rowOff>222250</xdr:rowOff>
                  </to>
                </anchor>
              </controlPr>
            </control>
          </mc:Choice>
        </mc:AlternateContent>
        <mc:AlternateContent xmlns:mc="http://schemas.openxmlformats.org/markup-compatibility/2006">
          <mc:Choice Requires="x14">
            <control shapeId="10297" r:id="rId60" name="Check Box 57">
              <controlPr defaultSize="0" autoFill="0" autoLine="0" autoPict="0">
                <anchor moveWithCells="1">
                  <from>
                    <xdr:col>4</xdr:col>
                    <xdr:colOff>0</xdr:colOff>
                    <xdr:row>12</xdr:row>
                    <xdr:rowOff>0</xdr:rowOff>
                  </from>
                  <to>
                    <xdr:col>4</xdr:col>
                    <xdr:colOff>514350</xdr:colOff>
                    <xdr:row>13</xdr:row>
                    <xdr:rowOff>31750</xdr:rowOff>
                  </to>
                </anchor>
              </controlPr>
            </control>
          </mc:Choice>
        </mc:AlternateContent>
        <mc:AlternateContent xmlns:mc="http://schemas.openxmlformats.org/markup-compatibility/2006">
          <mc:Choice Requires="x14">
            <control shapeId="10298" r:id="rId61" name="Check Box 58">
              <controlPr defaultSize="0" autoFill="0" autoLine="0" autoPict="0">
                <anchor moveWithCells="1">
                  <from>
                    <xdr:col>4</xdr:col>
                    <xdr:colOff>552450</xdr:colOff>
                    <xdr:row>12</xdr:row>
                    <xdr:rowOff>0</xdr:rowOff>
                  </from>
                  <to>
                    <xdr:col>4</xdr:col>
                    <xdr:colOff>1066800</xdr:colOff>
                    <xdr:row>13</xdr:row>
                    <xdr:rowOff>31750</xdr:rowOff>
                  </to>
                </anchor>
              </controlPr>
            </control>
          </mc:Choice>
        </mc:AlternateContent>
        <mc:AlternateContent xmlns:mc="http://schemas.openxmlformats.org/markup-compatibility/2006">
          <mc:Choice Requires="x14">
            <control shapeId="10299" r:id="rId62" name="Check Box 59">
              <controlPr defaultSize="0" autoFill="0" autoLine="0" autoPict="0">
                <anchor moveWithCells="1">
                  <from>
                    <xdr:col>4</xdr:col>
                    <xdr:colOff>0</xdr:colOff>
                    <xdr:row>13</xdr:row>
                    <xdr:rowOff>0</xdr:rowOff>
                  </from>
                  <to>
                    <xdr:col>4</xdr:col>
                    <xdr:colOff>514350</xdr:colOff>
                    <xdr:row>14</xdr:row>
                    <xdr:rowOff>31750</xdr:rowOff>
                  </to>
                </anchor>
              </controlPr>
            </control>
          </mc:Choice>
        </mc:AlternateContent>
        <mc:AlternateContent xmlns:mc="http://schemas.openxmlformats.org/markup-compatibility/2006">
          <mc:Choice Requires="x14">
            <control shapeId="10300" r:id="rId63" name="Check Box 60">
              <controlPr defaultSize="0" autoFill="0" autoLine="0" autoPict="0">
                <anchor moveWithCells="1">
                  <from>
                    <xdr:col>4</xdr:col>
                    <xdr:colOff>552450</xdr:colOff>
                    <xdr:row>13</xdr:row>
                    <xdr:rowOff>0</xdr:rowOff>
                  </from>
                  <to>
                    <xdr:col>4</xdr:col>
                    <xdr:colOff>1066800</xdr:colOff>
                    <xdr:row>14</xdr:row>
                    <xdr:rowOff>31750</xdr:rowOff>
                  </to>
                </anchor>
              </controlPr>
            </control>
          </mc:Choice>
        </mc:AlternateContent>
        <mc:AlternateContent xmlns:mc="http://schemas.openxmlformats.org/markup-compatibility/2006">
          <mc:Choice Requires="x14">
            <control shapeId="10301" r:id="rId64" name="Check Box 61">
              <controlPr defaultSize="0" autoFill="0" autoLine="0" autoPict="0">
                <anchor moveWithCells="1">
                  <from>
                    <xdr:col>3</xdr:col>
                    <xdr:colOff>0</xdr:colOff>
                    <xdr:row>10</xdr:row>
                    <xdr:rowOff>0</xdr:rowOff>
                  </from>
                  <to>
                    <xdr:col>3</xdr:col>
                    <xdr:colOff>514350</xdr:colOff>
                    <xdr:row>11</xdr:row>
                    <xdr:rowOff>31750</xdr:rowOff>
                  </to>
                </anchor>
              </controlPr>
            </control>
          </mc:Choice>
        </mc:AlternateContent>
        <mc:AlternateContent xmlns:mc="http://schemas.openxmlformats.org/markup-compatibility/2006">
          <mc:Choice Requires="x14">
            <control shapeId="10302" r:id="rId65" name="Check Box 62">
              <controlPr defaultSize="0" autoFill="0" autoLine="0" autoPict="0">
                <anchor moveWithCells="1">
                  <from>
                    <xdr:col>3</xdr:col>
                    <xdr:colOff>552450</xdr:colOff>
                    <xdr:row>10</xdr:row>
                    <xdr:rowOff>0</xdr:rowOff>
                  </from>
                  <to>
                    <xdr:col>3</xdr:col>
                    <xdr:colOff>1066800</xdr:colOff>
                    <xdr:row>11</xdr:row>
                    <xdr:rowOff>31750</xdr:rowOff>
                  </to>
                </anchor>
              </controlPr>
            </control>
          </mc:Choice>
        </mc:AlternateContent>
        <mc:AlternateContent xmlns:mc="http://schemas.openxmlformats.org/markup-compatibility/2006">
          <mc:Choice Requires="x14">
            <control shapeId="10303" r:id="rId66" name="Check Box 63">
              <controlPr defaultSize="0" autoFill="0" autoLine="0" autoPict="0">
                <anchor moveWithCells="1">
                  <from>
                    <xdr:col>4</xdr:col>
                    <xdr:colOff>0</xdr:colOff>
                    <xdr:row>36</xdr:row>
                    <xdr:rowOff>0</xdr:rowOff>
                  </from>
                  <to>
                    <xdr:col>4</xdr:col>
                    <xdr:colOff>514350</xdr:colOff>
                    <xdr:row>37</xdr:row>
                    <xdr:rowOff>0</xdr:rowOff>
                  </to>
                </anchor>
              </controlPr>
            </control>
          </mc:Choice>
        </mc:AlternateContent>
        <mc:AlternateContent xmlns:mc="http://schemas.openxmlformats.org/markup-compatibility/2006">
          <mc:Choice Requires="x14">
            <control shapeId="10304" r:id="rId67" name="Check Box 64">
              <controlPr defaultSize="0" autoFill="0" autoLine="0" autoPict="0">
                <anchor moveWithCells="1">
                  <from>
                    <xdr:col>4</xdr:col>
                    <xdr:colOff>552450</xdr:colOff>
                    <xdr:row>36</xdr:row>
                    <xdr:rowOff>0</xdr:rowOff>
                  </from>
                  <to>
                    <xdr:col>4</xdr:col>
                    <xdr:colOff>1066800</xdr:colOff>
                    <xdr:row>37</xdr:row>
                    <xdr:rowOff>0</xdr:rowOff>
                  </to>
                </anchor>
              </controlPr>
            </control>
          </mc:Choice>
        </mc:AlternateContent>
        <mc:AlternateContent xmlns:mc="http://schemas.openxmlformats.org/markup-compatibility/2006">
          <mc:Choice Requires="x14">
            <control shapeId="10305" r:id="rId68" name="Check Box 65">
              <controlPr defaultSize="0" autoFill="0" autoLine="0" autoPict="0">
                <anchor moveWithCells="1" sizeWithCells="1">
                  <from>
                    <xdr:col>4</xdr:col>
                    <xdr:colOff>38100</xdr:colOff>
                    <xdr:row>50</xdr:row>
                    <xdr:rowOff>165100</xdr:rowOff>
                  </from>
                  <to>
                    <xdr:col>4</xdr:col>
                    <xdr:colOff>609600</xdr:colOff>
                    <xdr:row>50</xdr:row>
                    <xdr:rowOff>495300</xdr:rowOff>
                  </to>
                </anchor>
              </controlPr>
            </control>
          </mc:Choice>
        </mc:AlternateContent>
        <mc:AlternateContent xmlns:mc="http://schemas.openxmlformats.org/markup-compatibility/2006">
          <mc:Choice Requires="x14">
            <control shapeId="10306" r:id="rId69" name="Check Box 66">
              <controlPr defaultSize="0" autoFill="0" autoLine="0" autoPict="0">
                <anchor moveWithCells="1" sizeWithCells="1">
                  <from>
                    <xdr:col>4</xdr:col>
                    <xdr:colOff>654050</xdr:colOff>
                    <xdr:row>50</xdr:row>
                    <xdr:rowOff>165100</xdr:rowOff>
                  </from>
                  <to>
                    <xdr:col>4</xdr:col>
                    <xdr:colOff>1225550</xdr:colOff>
                    <xdr:row>50</xdr:row>
                    <xdr:rowOff>495300</xdr:rowOff>
                  </to>
                </anchor>
              </controlPr>
            </control>
          </mc:Choice>
        </mc:AlternateContent>
        <mc:AlternateContent xmlns:mc="http://schemas.openxmlformats.org/markup-compatibility/2006">
          <mc:Choice Requires="x14">
            <control shapeId="10307" r:id="rId70" name="Check Box 67">
              <controlPr defaultSize="0" autoFill="0" autoLine="0" autoPict="0">
                <anchor moveWithCells="1" sizeWithCells="1">
                  <from>
                    <xdr:col>4</xdr:col>
                    <xdr:colOff>1219200</xdr:colOff>
                    <xdr:row>50</xdr:row>
                    <xdr:rowOff>165100</xdr:rowOff>
                  </from>
                  <to>
                    <xdr:col>4</xdr:col>
                    <xdr:colOff>2108200</xdr:colOff>
                    <xdr:row>50</xdr:row>
                    <xdr:rowOff>495300</xdr:rowOff>
                  </to>
                </anchor>
              </controlPr>
            </control>
          </mc:Choice>
        </mc:AlternateContent>
        <mc:AlternateContent xmlns:mc="http://schemas.openxmlformats.org/markup-compatibility/2006">
          <mc:Choice Requires="x14">
            <control shapeId="10308" r:id="rId71" name="Check Box 68">
              <controlPr defaultSize="0" autoFill="0" autoLine="0" autoPict="0">
                <anchor moveWithCells="1">
                  <from>
                    <xdr:col>4</xdr:col>
                    <xdr:colOff>0</xdr:colOff>
                    <xdr:row>64</xdr:row>
                    <xdr:rowOff>0</xdr:rowOff>
                  </from>
                  <to>
                    <xdr:col>4</xdr:col>
                    <xdr:colOff>514350</xdr:colOff>
                    <xdr:row>65</xdr:row>
                    <xdr:rowOff>0</xdr:rowOff>
                  </to>
                </anchor>
              </controlPr>
            </control>
          </mc:Choice>
        </mc:AlternateContent>
        <mc:AlternateContent xmlns:mc="http://schemas.openxmlformats.org/markup-compatibility/2006">
          <mc:Choice Requires="x14">
            <control shapeId="10309" r:id="rId72" name="Check Box 69">
              <controlPr defaultSize="0" autoFill="0" autoLine="0" autoPict="0">
                <anchor moveWithCells="1">
                  <from>
                    <xdr:col>4</xdr:col>
                    <xdr:colOff>552450</xdr:colOff>
                    <xdr:row>64</xdr:row>
                    <xdr:rowOff>0</xdr:rowOff>
                  </from>
                  <to>
                    <xdr:col>4</xdr:col>
                    <xdr:colOff>1066800</xdr:colOff>
                    <xdr:row>65</xdr:row>
                    <xdr:rowOff>0</xdr:rowOff>
                  </to>
                </anchor>
              </controlPr>
            </control>
          </mc:Choice>
        </mc:AlternateContent>
        <mc:AlternateContent xmlns:mc="http://schemas.openxmlformats.org/markup-compatibility/2006">
          <mc:Choice Requires="x14">
            <control shapeId="10310" r:id="rId73" name="Check Box 70">
              <controlPr defaultSize="0" autoFill="0" autoLine="0" autoPict="0">
                <anchor moveWithCells="1">
                  <from>
                    <xdr:col>4</xdr:col>
                    <xdr:colOff>1060450</xdr:colOff>
                    <xdr:row>64</xdr:row>
                    <xdr:rowOff>0</xdr:rowOff>
                  </from>
                  <to>
                    <xdr:col>4</xdr:col>
                    <xdr:colOff>1854200</xdr:colOff>
                    <xdr:row>65</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I46"/>
  <sheetViews>
    <sheetView topLeftCell="A10" zoomScale="81" zoomScaleNormal="81" workbookViewId="0">
      <selection activeCell="E42" sqref="E42:H42"/>
    </sheetView>
  </sheetViews>
  <sheetFormatPr defaultColWidth="9.26953125" defaultRowHeight="14" x14ac:dyDescent="0.35"/>
  <cols>
    <col min="1" max="2" width="1.7265625" style="312" customWidth="1"/>
    <col min="3" max="3" width="43.7265625" style="312" customWidth="1"/>
    <col min="4" max="4" width="29.453125" style="312" customWidth="1"/>
    <col min="5" max="5" width="24.81640625" style="312" customWidth="1"/>
    <col min="6" max="6" width="21.26953125" style="312" customWidth="1"/>
    <col min="7" max="7" width="26.26953125" style="312" customWidth="1"/>
    <col min="8" max="8" width="80.7265625" style="312" customWidth="1"/>
    <col min="9" max="10" width="1.7265625" style="312" customWidth="1"/>
    <col min="11" max="16384" width="9.26953125" style="312"/>
  </cols>
  <sheetData>
    <row r="1" spans="2:9" ht="14.5" thickBot="1" x14ac:dyDescent="0.4"/>
    <row r="2" spans="2:9" ht="14.5" thickBot="1" x14ac:dyDescent="0.4">
      <c r="B2" s="342"/>
      <c r="C2" s="341"/>
      <c r="D2" s="341"/>
      <c r="E2" s="341"/>
      <c r="F2" s="341"/>
      <c r="G2" s="341"/>
      <c r="H2" s="341"/>
      <c r="I2" s="340"/>
    </row>
    <row r="3" spans="2:9" ht="20.5" thickBot="1" x14ac:dyDescent="0.4">
      <c r="B3" s="317"/>
      <c r="C3" s="712" t="s">
        <v>715</v>
      </c>
      <c r="D3" s="713"/>
      <c r="E3" s="713"/>
      <c r="F3" s="713"/>
      <c r="G3" s="713"/>
      <c r="H3" s="714"/>
      <c r="I3" s="333"/>
    </row>
    <row r="4" spans="2:9" x14ac:dyDescent="0.35">
      <c r="B4" s="317"/>
      <c r="C4" s="334"/>
      <c r="D4" s="334"/>
      <c r="E4" s="334"/>
      <c r="F4" s="334"/>
      <c r="G4" s="334"/>
      <c r="H4" s="334"/>
      <c r="I4" s="333"/>
    </row>
    <row r="5" spans="2:9" x14ac:dyDescent="0.35">
      <c r="B5" s="317"/>
      <c r="C5" s="334"/>
      <c r="D5" s="334"/>
      <c r="E5" s="334"/>
      <c r="F5" s="334"/>
      <c r="G5" s="334"/>
      <c r="H5" s="334"/>
      <c r="I5" s="333"/>
    </row>
    <row r="6" spans="2:9" x14ac:dyDescent="0.35">
      <c r="B6" s="317"/>
      <c r="C6" s="335" t="s">
        <v>772</v>
      </c>
      <c r="D6" s="334"/>
      <c r="E6" s="334"/>
      <c r="F6" s="334"/>
      <c r="G6" s="334"/>
      <c r="H6" s="334"/>
      <c r="I6" s="333"/>
    </row>
    <row r="7" spans="2:9" ht="14.5" thickBot="1" x14ac:dyDescent="0.4">
      <c r="B7" s="317"/>
      <c r="C7" s="334"/>
      <c r="D7" s="334"/>
      <c r="E7" s="334"/>
      <c r="F7" s="334"/>
      <c r="G7" s="334"/>
      <c r="H7" s="334"/>
      <c r="I7" s="333"/>
    </row>
    <row r="8" spans="2:9" ht="190.5" customHeight="1" thickBot="1" x14ac:dyDescent="0.4">
      <c r="B8" s="317"/>
      <c r="C8" s="686" t="s">
        <v>714</v>
      </c>
      <c r="D8" s="687"/>
      <c r="E8" s="716" t="s">
        <v>978</v>
      </c>
      <c r="F8" s="716"/>
      <c r="G8" s="717"/>
      <c r="H8" s="718"/>
      <c r="I8" s="333"/>
    </row>
    <row r="9" spans="2:9" ht="247.5" customHeight="1" thickBot="1" x14ac:dyDescent="0.4">
      <c r="B9" s="317"/>
      <c r="C9" s="680" t="s">
        <v>713</v>
      </c>
      <c r="D9" s="681"/>
      <c r="E9" s="716" t="s">
        <v>979</v>
      </c>
      <c r="F9" s="716"/>
      <c r="G9" s="720"/>
      <c r="H9" s="721"/>
      <c r="I9" s="333"/>
    </row>
    <row r="10" spans="2:9" ht="15" customHeight="1" thickBot="1" x14ac:dyDescent="0.4">
      <c r="B10" s="317"/>
      <c r="C10" s="715"/>
      <c r="D10" s="715"/>
      <c r="E10" s="719"/>
      <c r="F10" s="719"/>
      <c r="G10" s="719"/>
      <c r="H10" s="719"/>
      <c r="I10" s="333"/>
    </row>
    <row r="11" spans="2:9" ht="30" customHeight="1" x14ac:dyDescent="0.35">
      <c r="B11" s="317"/>
      <c r="C11" s="709" t="s">
        <v>712</v>
      </c>
      <c r="D11" s="710"/>
      <c r="E11" s="710"/>
      <c r="F11" s="710"/>
      <c r="G11" s="710"/>
      <c r="H11" s="711"/>
      <c r="I11" s="333"/>
    </row>
    <row r="12" spans="2:9" ht="14.5" thickBot="1" x14ac:dyDescent="0.4">
      <c r="B12" s="317"/>
      <c r="C12" s="339" t="s">
        <v>798</v>
      </c>
      <c r="D12" s="338" t="s">
        <v>799</v>
      </c>
      <c r="E12" s="338" t="s">
        <v>233</v>
      </c>
      <c r="F12" s="338" t="s">
        <v>232</v>
      </c>
      <c r="G12" s="338" t="s">
        <v>711</v>
      </c>
      <c r="H12" s="337" t="s">
        <v>710</v>
      </c>
      <c r="I12" s="333"/>
    </row>
    <row r="13" spans="2:9" ht="171.75" customHeight="1" x14ac:dyDescent="0.35">
      <c r="B13" s="317"/>
      <c r="C13" s="505" t="s">
        <v>980</v>
      </c>
      <c r="D13" s="506" t="s">
        <v>981</v>
      </c>
      <c r="E13" s="507" t="s">
        <v>982</v>
      </c>
      <c r="F13" s="507" t="s">
        <v>983</v>
      </c>
      <c r="G13" s="508" t="s">
        <v>984</v>
      </c>
      <c r="H13" s="509" t="s">
        <v>985</v>
      </c>
      <c r="I13" s="333"/>
    </row>
    <row r="14" spans="2:9" ht="117" customHeight="1" x14ac:dyDescent="0.35">
      <c r="B14" s="317"/>
      <c r="C14" s="510" t="s">
        <v>986</v>
      </c>
      <c r="D14" s="502" t="s">
        <v>987</v>
      </c>
      <c r="E14" s="501" t="s">
        <v>988</v>
      </c>
      <c r="F14" s="501" t="s">
        <v>989</v>
      </c>
      <c r="G14" s="503" t="s">
        <v>990</v>
      </c>
      <c r="H14" s="511" t="s">
        <v>991</v>
      </c>
      <c r="I14" s="333"/>
    </row>
    <row r="15" spans="2:9" ht="117" customHeight="1" x14ac:dyDescent="0.35">
      <c r="B15" s="317"/>
      <c r="C15" s="510" t="s">
        <v>992</v>
      </c>
      <c r="D15" s="501" t="s">
        <v>993</v>
      </c>
      <c r="E15" s="501" t="s">
        <v>994</v>
      </c>
      <c r="F15" s="501" t="s">
        <v>995</v>
      </c>
      <c r="G15" s="503" t="s">
        <v>996</v>
      </c>
      <c r="H15" s="512" t="s">
        <v>997</v>
      </c>
      <c r="I15" s="333"/>
    </row>
    <row r="16" spans="2:9" ht="109.5" customHeight="1" x14ac:dyDescent="0.35">
      <c r="B16" s="317"/>
      <c r="C16" s="510" t="s">
        <v>998</v>
      </c>
      <c r="D16" s="502" t="s">
        <v>993</v>
      </c>
      <c r="E16" s="501" t="s">
        <v>999</v>
      </c>
      <c r="F16" s="501" t="s">
        <v>995</v>
      </c>
      <c r="G16" s="501" t="s">
        <v>1000</v>
      </c>
      <c r="H16" s="512" t="s">
        <v>1001</v>
      </c>
      <c r="I16" s="333"/>
    </row>
    <row r="17" spans="2:9" ht="162.75" customHeight="1" x14ac:dyDescent="0.35">
      <c r="B17" s="317"/>
      <c r="C17" s="510" t="s">
        <v>1002</v>
      </c>
      <c r="D17" s="502" t="s">
        <v>1003</v>
      </c>
      <c r="E17" s="501" t="s">
        <v>1004</v>
      </c>
      <c r="F17" s="501" t="s">
        <v>1005</v>
      </c>
      <c r="G17" s="504" t="s">
        <v>1006</v>
      </c>
      <c r="H17" s="512" t="s">
        <v>1007</v>
      </c>
      <c r="I17" s="333"/>
    </row>
    <row r="18" spans="2:9" ht="62.25" customHeight="1" x14ac:dyDescent="0.35">
      <c r="B18" s="317"/>
      <c r="C18" s="510" t="s">
        <v>1008</v>
      </c>
      <c r="D18" s="501" t="s">
        <v>1009</v>
      </c>
      <c r="E18" s="501" t="s">
        <v>1010</v>
      </c>
      <c r="F18" s="501" t="s">
        <v>1005</v>
      </c>
      <c r="G18" s="503" t="s">
        <v>1011</v>
      </c>
      <c r="H18" s="513" t="s">
        <v>1012</v>
      </c>
      <c r="I18" s="333"/>
    </row>
    <row r="19" spans="2:9" ht="128.25" customHeight="1" thickBot="1" x14ac:dyDescent="0.4">
      <c r="B19" s="317"/>
      <c r="C19" s="514" t="s">
        <v>1008</v>
      </c>
      <c r="D19" s="515" t="s">
        <v>1009</v>
      </c>
      <c r="E19" s="515" t="s">
        <v>1010</v>
      </c>
      <c r="F19" s="515" t="s">
        <v>1005</v>
      </c>
      <c r="G19" s="515" t="s">
        <v>1013</v>
      </c>
      <c r="H19" s="516" t="s">
        <v>1014</v>
      </c>
      <c r="I19" s="333"/>
    </row>
    <row r="20" spans="2:9" x14ac:dyDescent="0.35">
      <c r="B20" s="317"/>
      <c r="C20" s="334"/>
      <c r="D20" s="334"/>
      <c r="E20" s="334"/>
      <c r="F20" s="334"/>
      <c r="G20" s="334"/>
      <c r="H20" s="334"/>
      <c r="I20" s="333"/>
    </row>
    <row r="21" spans="2:9" x14ac:dyDescent="0.35">
      <c r="B21" s="317"/>
      <c r="C21" s="277"/>
      <c r="D21" s="334"/>
      <c r="E21" s="334"/>
      <c r="F21" s="334"/>
      <c r="G21" s="334"/>
      <c r="H21" s="334"/>
      <c r="I21" s="333"/>
    </row>
    <row r="22" spans="2:9" s="313" customFormat="1" x14ac:dyDescent="0.35">
      <c r="B22" s="317"/>
      <c r="C22" s="335" t="s">
        <v>773</v>
      </c>
      <c r="D22" s="334"/>
      <c r="E22" s="334"/>
      <c r="F22" s="334"/>
      <c r="G22" s="334"/>
      <c r="H22" s="334"/>
      <c r="I22" s="333"/>
    </row>
    <row r="23" spans="2:9" s="313" customFormat="1" ht="14.5" thickBot="1" x14ac:dyDescent="0.4">
      <c r="B23" s="317"/>
      <c r="C23" s="335"/>
      <c r="D23" s="334"/>
      <c r="E23" s="334"/>
      <c r="F23" s="334"/>
      <c r="G23" s="334"/>
      <c r="H23" s="334"/>
      <c r="I23" s="333"/>
    </row>
    <row r="24" spans="2:9" s="313" customFormat="1" ht="30" customHeight="1" x14ac:dyDescent="0.35">
      <c r="B24" s="317"/>
      <c r="C24" s="726" t="s">
        <v>800</v>
      </c>
      <c r="D24" s="727"/>
      <c r="E24" s="727"/>
      <c r="F24" s="727"/>
      <c r="G24" s="727"/>
      <c r="H24" s="728"/>
      <c r="I24" s="333"/>
    </row>
    <row r="25" spans="2:9" ht="30" customHeight="1" x14ac:dyDescent="0.35">
      <c r="B25" s="317"/>
      <c r="C25" s="722" t="s">
        <v>801</v>
      </c>
      <c r="D25" s="723"/>
      <c r="E25" s="723" t="s">
        <v>710</v>
      </c>
      <c r="F25" s="723"/>
      <c r="G25" s="723"/>
      <c r="H25" s="724"/>
      <c r="I25" s="333"/>
    </row>
    <row r="26" spans="2:9" ht="30" customHeight="1" x14ac:dyDescent="0.35">
      <c r="B26" s="317"/>
      <c r="C26" s="707"/>
      <c r="D26" s="708"/>
      <c r="E26" s="705"/>
      <c r="F26" s="729"/>
      <c r="G26" s="729"/>
      <c r="H26" s="706"/>
      <c r="I26" s="333"/>
    </row>
    <row r="27" spans="2:9" ht="30" customHeight="1" thickBot="1" x14ac:dyDescent="0.4">
      <c r="B27" s="317"/>
      <c r="C27" s="725"/>
      <c r="D27" s="693"/>
      <c r="E27" s="703"/>
      <c r="F27" s="703"/>
      <c r="G27" s="703"/>
      <c r="H27" s="704"/>
      <c r="I27" s="333"/>
    </row>
    <row r="28" spans="2:9" x14ac:dyDescent="0.35">
      <c r="B28" s="317"/>
      <c r="C28" s="334"/>
      <c r="D28" s="334"/>
      <c r="E28" s="334"/>
      <c r="F28" s="334"/>
      <c r="G28" s="334"/>
      <c r="H28" s="334"/>
      <c r="I28" s="333"/>
    </row>
    <row r="29" spans="2:9" x14ac:dyDescent="0.35">
      <c r="B29" s="317"/>
      <c r="C29" s="334"/>
      <c r="D29" s="334"/>
      <c r="E29" s="334"/>
      <c r="F29" s="334"/>
      <c r="G29" s="334"/>
      <c r="H29" s="334"/>
      <c r="I29" s="333"/>
    </row>
    <row r="30" spans="2:9" x14ac:dyDescent="0.35">
      <c r="B30" s="317"/>
      <c r="C30" s="335" t="s">
        <v>709</v>
      </c>
      <c r="D30" s="335"/>
      <c r="E30" s="334"/>
      <c r="F30" s="334"/>
      <c r="G30" s="334"/>
      <c r="H30" s="334"/>
      <c r="I30" s="333"/>
    </row>
    <row r="31" spans="2:9" ht="14.5" thickBot="1" x14ac:dyDescent="0.4">
      <c r="B31" s="317"/>
      <c r="C31" s="336"/>
      <c r="D31" s="334"/>
      <c r="E31" s="334"/>
      <c r="F31" s="334"/>
      <c r="G31" s="334"/>
      <c r="H31" s="334"/>
      <c r="I31" s="333"/>
    </row>
    <row r="32" spans="2:9" ht="75.75" customHeight="1" x14ac:dyDescent="0.35">
      <c r="B32" s="317"/>
      <c r="C32" s="686" t="s">
        <v>708</v>
      </c>
      <c r="D32" s="687"/>
      <c r="E32" s="730" t="s">
        <v>1015</v>
      </c>
      <c r="F32" s="731"/>
      <c r="G32" s="732"/>
      <c r="H32" s="733"/>
      <c r="I32" s="333"/>
    </row>
    <row r="33" spans="2:9" ht="60" customHeight="1" x14ac:dyDescent="0.35">
      <c r="B33" s="317"/>
      <c r="C33" s="688" t="s">
        <v>707</v>
      </c>
      <c r="D33" s="689"/>
      <c r="E33" s="730" t="s">
        <v>1016</v>
      </c>
      <c r="F33" s="731"/>
      <c r="G33" s="732"/>
      <c r="H33" s="733"/>
      <c r="I33" s="333"/>
    </row>
    <row r="34" spans="2:9" ht="64.5" customHeight="1" x14ac:dyDescent="0.35">
      <c r="B34" s="317"/>
      <c r="C34" s="688" t="s">
        <v>802</v>
      </c>
      <c r="D34" s="689"/>
      <c r="E34" s="730" t="s">
        <v>1017</v>
      </c>
      <c r="F34" s="731"/>
      <c r="G34" s="731"/>
      <c r="H34" s="733"/>
      <c r="I34" s="333"/>
    </row>
    <row r="35" spans="2:9" ht="66" customHeight="1" x14ac:dyDescent="0.35">
      <c r="B35" s="317"/>
      <c r="C35" s="688" t="s">
        <v>803</v>
      </c>
      <c r="D35" s="689"/>
      <c r="E35" s="734" t="s">
        <v>1018</v>
      </c>
      <c r="F35" s="735"/>
      <c r="G35" s="735"/>
      <c r="H35" s="736"/>
      <c r="I35" s="333"/>
    </row>
    <row r="36" spans="2:9" ht="68.25" customHeight="1" thickBot="1" x14ac:dyDescent="0.4">
      <c r="B36" s="317"/>
      <c r="C36" s="680" t="s">
        <v>706</v>
      </c>
      <c r="D36" s="681"/>
      <c r="E36" s="730" t="s">
        <v>1019</v>
      </c>
      <c r="F36" s="731"/>
      <c r="G36" s="731"/>
      <c r="H36" s="733"/>
      <c r="I36" s="333"/>
    </row>
    <row r="37" spans="2:9" customFormat="1" ht="15" customHeight="1" x14ac:dyDescent="0.35">
      <c r="B37" s="93"/>
      <c r="C37" s="94"/>
      <c r="D37" s="94"/>
      <c r="E37" s="94"/>
      <c r="F37" s="94"/>
      <c r="G37" s="94"/>
      <c r="H37" s="94"/>
      <c r="I37" s="96"/>
    </row>
    <row r="38" spans="2:9" x14ac:dyDescent="0.35">
      <c r="B38" s="317"/>
      <c r="C38" s="277"/>
      <c r="D38" s="334"/>
      <c r="E38" s="334"/>
      <c r="F38" s="334"/>
      <c r="G38" s="334"/>
      <c r="H38" s="334"/>
      <c r="I38" s="333"/>
    </row>
    <row r="39" spans="2:9" x14ac:dyDescent="0.35">
      <c r="B39" s="317"/>
      <c r="C39" s="335" t="s">
        <v>705</v>
      </c>
      <c r="D39" s="334"/>
      <c r="E39" s="334"/>
      <c r="F39" s="334"/>
      <c r="G39" s="334"/>
      <c r="H39" s="334"/>
      <c r="I39" s="333"/>
    </row>
    <row r="40" spans="2:9" ht="14.5" thickBot="1" x14ac:dyDescent="0.4">
      <c r="B40" s="317"/>
      <c r="C40" s="335"/>
      <c r="D40" s="334"/>
      <c r="E40" s="334"/>
      <c r="F40" s="334"/>
      <c r="G40" s="334"/>
      <c r="H40" s="334"/>
      <c r="I40" s="333"/>
    </row>
    <row r="41" spans="2:9" ht="45" customHeight="1" x14ac:dyDescent="0.35">
      <c r="B41" s="317"/>
      <c r="C41" s="686" t="s">
        <v>771</v>
      </c>
      <c r="D41" s="687"/>
      <c r="E41" s="737"/>
      <c r="F41" s="737"/>
      <c r="G41" s="737"/>
      <c r="H41" s="738"/>
      <c r="I41" s="333"/>
    </row>
    <row r="42" spans="2:9" ht="45" customHeight="1" x14ac:dyDescent="0.35">
      <c r="B42" s="317"/>
      <c r="C42" s="722" t="s">
        <v>804</v>
      </c>
      <c r="D42" s="723"/>
      <c r="E42" s="723" t="s">
        <v>659</v>
      </c>
      <c r="F42" s="723"/>
      <c r="G42" s="723"/>
      <c r="H42" s="724"/>
      <c r="I42" s="333"/>
    </row>
    <row r="43" spans="2:9" ht="45" customHeight="1" x14ac:dyDescent="0.35">
      <c r="B43" s="317"/>
      <c r="C43" s="707"/>
      <c r="D43" s="708"/>
      <c r="E43" s="744" t="s">
        <v>1020</v>
      </c>
      <c r="F43" s="745"/>
      <c r="G43" s="745"/>
      <c r="H43" s="746"/>
      <c r="I43" s="333"/>
    </row>
    <row r="44" spans="2:9" ht="45" customHeight="1" thickBot="1" x14ac:dyDescent="0.4">
      <c r="B44" s="317"/>
      <c r="C44" s="739"/>
      <c r="D44" s="740"/>
      <c r="E44" s="741"/>
      <c r="F44" s="742"/>
      <c r="G44" s="742"/>
      <c r="H44" s="743"/>
      <c r="I44" s="333"/>
    </row>
    <row r="45" spans="2:9" x14ac:dyDescent="0.35">
      <c r="B45" s="317"/>
      <c r="C45" s="334"/>
      <c r="D45" s="334"/>
      <c r="E45" s="334"/>
      <c r="F45" s="334"/>
      <c r="G45" s="334"/>
      <c r="H45" s="334"/>
      <c r="I45" s="333"/>
    </row>
    <row r="46" spans="2:9" ht="14.5" thickBot="1" x14ac:dyDescent="0.4">
      <c r="B46" s="332"/>
      <c r="C46" s="331"/>
      <c r="D46" s="331"/>
      <c r="E46" s="331"/>
      <c r="F46" s="331"/>
      <c r="G46" s="331"/>
      <c r="H46" s="331"/>
      <c r="I46" s="330"/>
    </row>
  </sheetData>
  <mergeCells count="33">
    <mergeCell ref="C41:D41"/>
    <mergeCell ref="C42:D42"/>
    <mergeCell ref="E41:H41"/>
    <mergeCell ref="E42:H42"/>
    <mergeCell ref="C44:D44"/>
    <mergeCell ref="E44:H44"/>
    <mergeCell ref="C43:D43"/>
    <mergeCell ref="E43:H43"/>
    <mergeCell ref="E32:H32"/>
    <mergeCell ref="E33:H33"/>
    <mergeCell ref="E34:H34"/>
    <mergeCell ref="E35:H35"/>
    <mergeCell ref="E36:H36"/>
    <mergeCell ref="C32:D32"/>
    <mergeCell ref="C33:D33"/>
    <mergeCell ref="C34:D34"/>
    <mergeCell ref="C35:D35"/>
    <mergeCell ref="C36:D36"/>
    <mergeCell ref="C25:D25"/>
    <mergeCell ref="E25:H25"/>
    <mergeCell ref="C27:D27"/>
    <mergeCell ref="E27:H27"/>
    <mergeCell ref="C24:H24"/>
    <mergeCell ref="C26:D26"/>
    <mergeCell ref="E26:H26"/>
    <mergeCell ref="C11:H11"/>
    <mergeCell ref="C3:H3"/>
    <mergeCell ref="C8:D8"/>
    <mergeCell ref="C10:D10"/>
    <mergeCell ref="E8:H8"/>
    <mergeCell ref="E10:H10"/>
    <mergeCell ref="C9:D9"/>
    <mergeCell ref="E9:H9"/>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4</xdr:col>
                    <xdr:colOff>0</xdr:colOff>
                    <xdr:row>40</xdr:row>
                    <xdr:rowOff>0</xdr:rowOff>
                  </from>
                  <to>
                    <xdr:col>4</xdr:col>
                    <xdr:colOff>609600</xdr:colOff>
                    <xdr:row>41</xdr:row>
                    <xdr:rowOff>0</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4</xdr:col>
                    <xdr:colOff>654050</xdr:colOff>
                    <xdr:row>40</xdr:row>
                    <xdr:rowOff>0</xdr:rowOff>
                  </from>
                  <to>
                    <xdr:col>4</xdr:col>
                    <xdr:colOff>1270000</xdr:colOff>
                    <xdr:row>41</xdr:row>
                    <xdr:rowOff>0</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4</xdr:col>
                    <xdr:colOff>1257300</xdr:colOff>
                    <xdr:row>40</xdr:row>
                    <xdr:rowOff>0</xdr:rowOff>
                  </from>
                  <to>
                    <xdr:col>5</xdr:col>
                    <xdr:colOff>476250</xdr:colOff>
                    <xdr:row>41</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F34"/>
  <sheetViews>
    <sheetView zoomScale="80" zoomScaleNormal="80" workbookViewId="0">
      <selection activeCell="D20" sqref="D20"/>
    </sheetView>
  </sheetViews>
  <sheetFormatPr defaultColWidth="9.26953125" defaultRowHeight="14" x14ac:dyDescent="0.3"/>
  <cols>
    <col min="1" max="2" width="1.7265625" style="24" customWidth="1"/>
    <col min="3" max="3" width="11.453125" style="344" customWidth="1"/>
    <col min="4" max="4" width="116" style="343" customWidth="1"/>
    <col min="5" max="6" width="1.7265625" style="24" customWidth="1"/>
    <col min="7" max="16384" width="9.26953125" style="24"/>
  </cols>
  <sheetData>
    <row r="1" spans="2:6" ht="10.5" customHeight="1" thickBot="1" x14ac:dyDescent="0.35"/>
    <row r="2" spans="2:6" ht="14.5" thickBot="1" x14ac:dyDescent="0.35">
      <c r="B2" s="363"/>
      <c r="C2" s="362"/>
      <c r="D2" s="361"/>
      <c r="E2" s="360"/>
    </row>
    <row r="3" spans="2:6" ht="20.5" thickBot="1" x14ac:dyDescent="0.45">
      <c r="B3" s="352"/>
      <c r="C3" s="654" t="s">
        <v>737</v>
      </c>
      <c r="D3" s="656"/>
      <c r="E3" s="350"/>
    </row>
    <row r="4" spans="2:6" ht="20" x14ac:dyDescent="0.4">
      <c r="B4" s="352"/>
      <c r="C4" s="359"/>
      <c r="D4" s="359"/>
      <c r="E4" s="350"/>
    </row>
    <row r="5" spans="2:6" ht="20" x14ac:dyDescent="0.4">
      <c r="B5" s="352"/>
      <c r="C5" s="278" t="s">
        <v>736</v>
      </c>
      <c r="D5" s="359"/>
      <c r="E5" s="350"/>
    </row>
    <row r="6" spans="2:6" ht="14.5" thickBot="1" x14ac:dyDescent="0.35">
      <c r="B6" s="352"/>
      <c r="C6" s="357"/>
      <c r="D6" s="308"/>
      <c r="E6" s="350"/>
    </row>
    <row r="7" spans="2:6" ht="30" customHeight="1" x14ac:dyDescent="0.3">
      <c r="B7" s="352"/>
      <c r="C7" s="356" t="s">
        <v>723</v>
      </c>
      <c r="D7" s="355" t="s">
        <v>722</v>
      </c>
      <c r="E7" s="350"/>
    </row>
    <row r="8" spans="2:6" ht="42" x14ac:dyDescent="0.3">
      <c r="B8" s="352"/>
      <c r="C8" s="353">
        <v>1</v>
      </c>
      <c r="D8" s="288" t="s">
        <v>735</v>
      </c>
      <c r="E8" s="350"/>
      <c r="F8" s="345"/>
    </row>
    <row r="9" spans="2:6" x14ac:dyDescent="0.3">
      <c r="B9" s="352"/>
      <c r="C9" s="353">
        <v>2</v>
      </c>
      <c r="D9" s="288" t="s">
        <v>734</v>
      </c>
      <c r="E9" s="350"/>
    </row>
    <row r="10" spans="2:6" ht="42" x14ac:dyDescent="0.3">
      <c r="B10" s="352"/>
      <c r="C10" s="353">
        <v>3</v>
      </c>
      <c r="D10" s="288" t="s">
        <v>733</v>
      </c>
      <c r="E10" s="350"/>
    </row>
    <row r="11" spans="2:6" x14ac:dyDescent="0.3">
      <c r="B11" s="352"/>
      <c r="C11" s="353">
        <v>4</v>
      </c>
      <c r="D11" s="288" t="s">
        <v>732</v>
      </c>
      <c r="E11" s="350"/>
    </row>
    <row r="12" spans="2:6" ht="28" x14ac:dyDescent="0.3">
      <c r="B12" s="352"/>
      <c r="C12" s="353">
        <v>5</v>
      </c>
      <c r="D12" s="288" t="s">
        <v>731</v>
      </c>
      <c r="E12" s="350"/>
    </row>
    <row r="13" spans="2:6" x14ac:dyDescent="0.3">
      <c r="B13" s="352"/>
      <c r="C13" s="353">
        <v>6</v>
      </c>
      <c r="D13" s="288" t="s">
        <v>730</v>
      </c>
      <c r="E13" s="350"/>
    </row>
    <row r="14" spans="2:6" ht="28" x14ac:dyDescent="0.3">
      <c r="B14" s="352"/>
      <c r="C14" s="353">
        <v>7</v>
      </c>
      <c r="D14" s="288" t="s">
        <v>729</v>
      </c>
      <c r="E14" s="350"/>
    </row>
    <row r="15" spans="2:6" x14ac:dyDescent="0.3">
      <c r="B15" s="352"/>
      <c r="C15" s="353">
        <v>8</v>
      </c>
      <c r="D15" s="288" t="s">
        <v>728</v>
      </c>
      <c r="E15" s="350"/>
    </row>
    <row r="16" spans="2:6" x14ac:dyDescent="0.3">
      <c r="B16" s="352"/>
      <c r="C16" s="353">
        <v>9</v>
      </c>
      <c r="D16" s="288" t="s">
        <v>727</v>
      </c>
      <c r="E16" s="350"/>
    </row>
    <row r="17" spans="2:5" x14ac:dyDescent="0.3">
      <c r="B17" s="352"/>
      <c r="C17" s="353">
        <v>10</v>
      </c>
      <c r="D17" s="354" t="s">
        <v>726</v>
      </c>
      <c r="E17" s="350"/>
    </row>
    <row r="18" spans="2:5" ht="28.5" thickBot="1" x14ac:dyDescent="0.35">
      <c r="B18" s="352"/>
      <c r="C18" s="351">
        <v>11</v>
      </c>
      <c r="D18" s="318" t="s">
        <v>725</v>
      </c>
      <c r="E18" s="350"/>
    </row>
    <row r="19" spans="2:5" x14ac:dyDescent="0.3">
      <c r="B19" s="352"/>
      <c r="C19" s="358"/>
      <c r="D19" s="303"/>
      <c r="E19" s="350"/>
    </row>
    <row r="20" spans="2:5" x14ac:dyDescent="0.3">
      <c r="B20" s="352"/>
      <c r="C20" s="278" t="s">
        <v>724</v>
      </c>
      <c r="D20" s="303"/>
      <c r="E20" s="350"/>
    </row>
    <row r="21" spans="2:5" ht="14.5" thickBot="1" x14ac:dyDescent="0.35">
      <c r="B21" s="352"/>
      <c r="C21" s="357"/>
      <c r="D21" s="303"/>
      <c r="E21" s="350"/>
    </row>
    <row r="22" spans="2:5" ht="30" customHeight="1" x14ac:dyDescent="0.3">
      <c r="B22" s="352"/>
      <c r="C22" s="356" t="s">
        <v>723</v>
      </c>
      <c r="D22" s="355" t="s">
        <v>722</v>
      </c>
      <c r="E22" s="350"/>
    </row>
    <row r="23" spans="2:5" x14ac:dyDescent="0.3">
      <c r="B23" s="352"/>
      <c r="C23" s="353">
        <v>1</v>
      </c>
      <c r="D23" s="354" t="s">
        <v>721</v>
      </c>
      <c r="E23" s="350"/>
    </row>
    <row r="24" spans="2:5" x14ac:dyDescent="0.3">
      <c r="B24" s="352"/>
      <c r="C24" s="353">
        <v>2</v>
      </c>
      <c r="D24" s="288" t="s">
        <v>720</v>
      </c>
      <c r="E24" s="350"/>
    </row>
    <row r="25" spans="2:5" x14ac:dyDescent="0.3">
      <c r="B25" s="352"/>
      <c r="C25" s="353">
        <v>3</v>
      </c>
      <c r="D25" s="288" t="s">
        <v>719</v>
      </c>
      <c r="E25" s="350"/>
    </row>
    <row r="26" spans="2:5" x14ac:dyDescent="0.3">
      <c r="B26" s="352"/>
      <c r="C26" s="353">
        <v>4</v>
      </c>
      <c r="D26" s="288" t="s">
        <v>718</v>
      </c>
      <c r="E26" s="350"/>
    </row>
    <row r="27" spans="2:5" x14ac:dyDescent="0.3">
      <c r="B27" s="352"/>
      <c r="C27" s="353">
        <v>5</v>
      </c>
      <c r="D27" s="288" t="s">
        <v>717</v>
      </c>
      <c r="E27" s="350"/>
    </row>
    <row r="28" spans="2:5" ht="42.5" thickBot="1" x14ac:dyDescent="0.35">
      <c r="B28" s="352"/>
      <c r="C28" s="351">
        <v>6</v>
      </c>
      <c r="D28" s="318" t="s">
        <v>716</v>
      </c>
      <c r="E28" s="350"/>
    </row>
    <row r="29" spans="2:5" ht="14.5" thickBot="1" x14ac:dyDescent="0.35">
      <c r="B29" s="349"/>
      <c r="C29" s="348"/>
      <c r="D29" s="347"/>
      <c r="E29" s="346"/>
    </row>
    <row r="30" spans="2:5" x14ac:dyDescent="0.3">
      <c r="D30" s="345"/>
    </row>
    <row r="31" spans="2:5" x14ac:dyDescent="0.3">
      <c r="D31" s="345"/>
    </row>
    <row r="32" spans="2:5" x14ac:dyDescent="0.3">
      <c r="D32" s="345"/>
    </row>
    <row r="33" spans="4:4" x14ac:dyDescent="0.3">
      <c r="D33" s="345"/>
    </row>
    <row r="34" spans="4:4" x14ac:dyDescent="0.3">
      <c r="D34" s="345"/>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BC124"/>
  <sheetViews>
    <sheetView topLeftCell="A43" zoomScale="70" zoomScaleNormal="70" zoomScalePageLayoutView="80" workbookViewId="0">
      <selection activeCell="F8" sqref="F8"/>
    </sheetView>
  </sheetViews>
  <sheetFormatPr defaultColWidth="8.7265625" defaultRowHeight="14.5" x14ac:dyDescent="0.35"/>
  <cols>
    <col min="1" max="2" width="2.26953125" customWidth="1"/>
    <col min="3" max="3" width="19.81640625" style="11" customWidth="1"/>
    <col min="4" max="4" width="15.453125" customWidth="1"/>
    <col min="5" max="5" width="15" customWidth="1"/>
    <col min="6" max="6" width="13.26953125" customWidth="1"/>
    <col min="7" max="7" width="13.54296875" customWidth="1"/>
    <col min="8" max="8" width="12.453125" customWidth="1"/>
    <col min="9" max="9" width="36" customWidth="1"/>
    <col min="10" max="10" width="90.1796875" customWidth="1"/>
    <col min="11" max="11" width="78.453125" customWidth="1"/>
    <col min="12" max="12" width="16.81640625" customWidth="1"/>
    <col min="13" max="13" width="2" customWidth="1"/>
    <col min="14" max="14" width="40.7265625" customWidth="1"/>
  </cols>
  <sheetData>
    <row r="1" spans="1:55" ht="15" thickBot="1" x14ac:dyDescent="0.4">
      <c r="A1" s="23"/>
      <c r="B1" s="23"/>
      <c r="C1" s="22"/>
      <c r="D1" s="23"/>
      <c r="E1" s="23"/>
      <c r="F1" s="23"/>
      <c r="G1" s="23"/>
      <c r="H1" s="23"/>
      <c r="I1" s="23"/>
      <c r="J1" s="100"/>
      <c r="K1" s="100"/>
      <c r="L1" s="23"/>
      <c r="N1" s="100"/>
      <c r="O1" s="100"/>
      <c r="P1" s="100"/>
      <c r="Q1" s="100"/>
      <c r="R1" s="100"/>
      <c r="S1" s="100"/>
      <c r="T1" s="100"/>
      <c r="U1" s="100"/>
      <c r="V1" s="100"/>
      <c r="W1" s="100"/>
      <c r="X1" s="100"/>
      <c r="Y1" s="100"/>
      <c r="Z1" s="100"/>
      <c r="AA1" s="100"/>
      <c r="AB1" s="100"/>
      <c r="AC1" s="100"/>
      <c r="AD1" s="100"/>
      <c r="AE1" s="100"/>
      <c r="AF1" s="100"/>
      <c r="AG1" s="100"/>
      <c r="AH1" s="100"/>
      <c r="AI1" s="100"/>
      <c r="AJ1" s="100"/>
      <c r="AK1" s="100"/>
      <c r="AL1" s="100"/>
      <c r="AM1" s="100"/>
      <c r="AN1" s="100"/>
      <c r="AO1" s="100"/>
      <c r="AP1" s="100"/>
      <c r="AQ1" s="100"/>
      <c r="AR1" s="100"/>
      <c r="AS1" s="100"/>
      <c r="AT1" s="100"/>
      <c r="AU1" s="100"/>
      <c r="AV1" s="100"/>
      <c r="AW1" s="100"/>
      <c r="AX1" s="100"/>
      <c r="AY1" s="100"/>
      <c r="AZ1" s="100"/>
      <c r="BA1" s="100"/>
      <c r="BB1" s="100"/>
    </row>
    <row r="2" spans="1:55" ht="15" thickBot="1" x14ac:dyDescent="0.4">
      <c r="A2" s="23"/>
      <c r="B2" s="42"/>
      <c r="C2" s="43"/>
      <c r="D2" s="44"/>
      <c r="E2" s="44"/>
      <c r="F2" s="44"/>
      <c r="G2" s="44"/>
      <c r="H2" s="44"/>
      <c r="I2" s="44"/>
      <c r="J2" s="111"/>
      <c r="K2" s="111"/>
      <c r="L2" s="45"/>
      <c r="N2" s="100"/>
      <c r="O2" s="100"/>
      <c r="P2" s="100"/>
      <c r="Q2" s="100"/>
      <c r="R2" s="100"/>
      <c r="S2" s="100"/>
      <c r="T2" s="100"/>
      <c r="U2" s="100"/>
      <c r="V2" s="100"/>
      <c r="W2" s="100"/>
      <c r="X2" s="100"/>
      <c r="Y2" s="100"/>
      <c r="Z2" s="100"/>
      <c r="AA2" s="100"/>
      <c r="AB2" s="100"/>
      <c r="AC2" s="100"/>
      <c r="AD2" s="100"/>
      <c r="AE2" s="100"/>
      <c r="AF2" s="100"/>
      <c r="AG2" s="100"/>
      <c r="AH2" s="100"/>
      <c r="AI2" s="100"/>
      <c r="AJ2" s="100"/>
      <c r="AK2" s="100"/>
      <c r="AL2" s="100"/>
      <c r="AM2" s="100"/>
      <c r="AN2" s="100"/>
      <c r="AO2" s="100"/>
      <c r="AP2" s="100"/>
      <c r="AQ2" s="100"/>
      <c r="AR2" s="100"/>
      <c r="AS2" s="100"/>
      <c r="AT2" s="100"/>
      <c r="AU2" s="100"/>
      <c r="AV2" s="100"/>
      <c r="AW2" s="100"/>
      <c r="AX2" s="100"/>
      <c r="AY2" s="100"/>
      <c r="AZ2" s="100"/>
      <c r="BA2" s="100"/>
      <c r="BB2" s="100"/>
    </row>
    <row r="3" spans="1:55" ht="20.5" thickBot="1" x14ac:dyDescent="0.45">
      <c r="A3" s="23"/>
      <c r="B3" s="93"/>
      <c r="C3" s="591" t="s">
        <v>240</v>
      </c>
      <c r="D3" s="592"/>
      <c r="E3" s="592"/>
      <c r="F3" s="592"/>
      <c r="G3" s="592"/>
      <c r="H3" s="592"/>
      <c r="I3" s="592"/>
      <c r="J3" s="592"/>
      <c r="K3" s="593"/>
      <c r="L3" s="95"/>
      <c r="N3" s="100"/>
      <c r="O3" s="100"/>
      <c r="P3" s="100"/>
      <c r="Q3" s="100"/>
      <c r="R3" s="100"/>
      <c r="S3" s="100"/>
      <c r="T3" s="100"/>
      <c r="U3" s="100"/>
      <c r="V3" s="100"/>
      <c r="W3" s="100"/>
      <c r="X3" s="100"/>
      <c r="Y3" s="100"/>
      <c r="Z3" s="100"/>
      <c r="AA3" s="100"/>
      <c r="AB3" s="100"/>
      <c r="AC3" s="100"/>
      <c r="AD3" s="100"/>
      <c r="AE3" s="100"/>
      <c r="AF3" s="100"/>
      <c r="AG3" s="100"/>
      <c r="AH3" s="100"/>
      <c r="AI3" s="100"/>
      <c r="AJ3" s="100"/>
      <c r="AK3" s="100"/>
      <c r="AL3" s="100"/>
      <c r="AM3" s="100"/>
      <c r="AN3" s="100"/>
      <c r="AO3" s="100"/>
      <c r="AP3" s="100"/>
      <c r="AQ3" s="100"/>
      <c r="AR3" s="100"/>
      <c r="AS3" s="100"/>
      <c r="AT3" s="100"/>
      <c r="AU3" s="100"/>
      <c r="AV3" s="100"/>
      <c r="AW3" s="100"/>
      <c r="AX3" s="100"/>
      <c r="AY3" s="100"/>
      <c r="AZ3" s="100"/>
      <c r="BA3" s="100"/>
      <c r="BB3" s="100"/>
    </row>
    <row r="4" spans="1:55" ht="15" customHeight="1" x14ac:dyDescent="0.35">
      <c r="A4" s="23"/>
      <c r="B4" s="46"/>
      <c r="C4" s="796" t="s">
        <v>805</v>
      </c>
      <c r="D4" s="796"/>
      <c r="E4" s="796"/>
      <c r="F4" s="796"/>
      <c r="G4" s="796"/>
      <c r="H4" s="796"/>
      <c r="I4" s="796"/>
      <c r="J4" s="796"/>
      <c r="K4" s="796"/>
      <c r="L4" s="47"/>
      <c r="N4" s="100"/>
      <c r="O4" s="100"/>
      <c r="P4" s="100"/>
      <c r="Q4" s="100"/>
      <c r="R4" s="100"/>
      <c r="S4" s="100"/>
      <c r="T4" s="100"/>
      <c r="U4" s="100"/>
      <c r="V4" s="100"/>
      <c r="W4" s="100"/>
      <c r="X4" s="100"/>
      <c r="Y4" s="100"/>
      <c r="Z4" s="100"/>
      <c r="AA4" s="100"/>
      <c r="AB4" s="100"/>
      <c r="AC4" s="100"/>
      <c r="AD4" s="100"/>
      <c r="AE4" s="100"/>
      <c r="AF4" s="100"/>
      <c r="AG4" s="100"/>
      <c r="AH4" s="100"/>
      <c r="AI4" s="100"/>
      <c r="AJ4" s="100"/>
      <c r="AK4" s="100"/>
      <c r="AL4" s="100"/>
      <c r="AM4" s="100"/>
      <c r="AN4" s="100"/>
      <c r="AO4" s="100"/>
      <c r="AP4" s="100"/>
      <c r="AQ4" s="100"/>
      <c r="AR4" s="100"/>
      <c r="AS4" s="100"/>
      <c r="AT4" s="100"/>
      <c r="AU4" s="100"/>
      <c r="AV4" s="100"/>
      <c r="AW4" s="100"/>
      <c r="AX4" s="100"/>
      <c r="AY4" s="100"/>
      <c r="AZ4" s="100"/>
      <c r="BA4" s="100"/>
      <c r="BB4" s="100"/>
    </row>
    <row r="5" spans="1:55" ht="15" customHeight="1" x14ac:dyDescent="0.35">
      <c r="A5" s="23"/>
      <c r="B5" s="46"/>
      <c r="C5" s="753" t="s">
        <v>823</v>
      </c>
      <c r="D5" s="753"/>
      <c r="E5" s="753"/>
      <c r="F5" s="753"/>
      <c r="G5" s="753"/>
      <c r="H5" s="753"/>
      <c r="I5" s="753"/>
      <c r="J5" s="753"/>
      <c r="K5" s="753"/>
      <c r="L5" s="47"/>
      <c r="N5" s="100"/>
      <c r="O5" s="100"/>
      <c r="P5" s="100"/>
      <c r="Q5" s="100"/>
      <c r="R5" s="100"/>
      <c r="S5" s="100"/>
      <c r="T5" s="100"/>
      <c r="U5" s="100"/>
      <c r="V5" s="100"/>
      <c r="W5" s="100"/>
      <c r="X5" s="100"/>
      <c r="Y5" s="100"/>
      <c r="Z5" s="100"/>
      <c r="AA5" s="100"/>
      <c r="AB5" s="100"/>
      <c r="AC5" s="100"/>
      <c r="AD5" s="100"/>
      <c r="AE5" s="100"/>
      <c r="AF5" s="100"/>
      <c r="AG5" s="100"/>
      <c r="AH5" s="100"/>
      <c r="AI5" s="100"/>
      <c r="AJ5" s="100"/>
      <c r="AK5" s="100"/>
      <c r="AL5" s="100"/>
      <c r="AM5" s="100"/>
      <c r="AN5" s="100"/>
      <c r="AO5" s="100"/>
      <c r="AP5" s="100"/>
      <c r="AQ5" s="100"/>
      <c r="AR5" s="100"/>
      <c r="AS5" s="100"/>
      <c r="AT5" s="100"/>
      <c r="AU5" s="100"/>
      <c r="AV5" s="100"/>
      <c r="AW5" s="100"/>
      <c r="AX5" s="100"/>
      <c r="AY5" s="100"/>
      <c r="AZ5" s="100"/>
      <c r="BA5" s="100"/>
      <c r="BB5" s="100"/>
    </row>
    <row r="6" spans="1:55" x14ac:dyDescent="0.35">
      <c r="A6" s="23"/>
      <c r="B6" s="46"/>
      <c r="C6" s="48"/>
      <c r="D6" s="49"/>
      <c r="E6" s="49"/>
      <c r="F6" s="49"/>
      <c r="G6" s="49"/>
      <c r="H6" s="49"/>
      <c r="I6" s="49"/>
      <c r="J6" s="112"/>
      <c r="K6" s="112"/>
      <c r="L6" s="47"/>
      <c r="N6" s="100"/>
      <c r="O6" s="100"/>
      <c r="P6" s="100"/>
      <c r="Q6" s="100"/>
      <c r="R6" s="100"/>
      <c r="S6" s="100"/>
      <c r="T6" s="100"/>
      <c r="U6" s="100"/>
      <c r="V6" s="100"/>
      <c r="W6" s="100"/>
      <c r="X6" s="100"/>
      <c r="Y6" s="100"/>
      <c r="Z6" s="100"/>
      <c r="AA6" s="100"/>
      <c r="AB6" s="100"/>
      <c r="AC6" s="100"/>
      <c r="AD6" s="100"/>
      <c r="AE6" s="100"/>
      <c r="AF6" s="100"/>
      <c r="AG6" s="100"/>
      <c r="AH6" s="100"/>
      <c r="AI6" s="100"/>
      <c r="AJ6" s="100"/>
      <c r="AK6" s="100"/>
      <c r="AL6" s="100"/>
      <c r="AM6" s="100"/>
      <c r="AN6" s="100"/>
      <c r="AO6" s="100"/>
      <c r="AP6" s="100"/>
      <c r="AQ6" s="100"/>
      <c r="AR6" s="100"/>
      <c r="AS6" s="100"/>
      <c r="AT6" s="100"/>
      <c r="AU6" s="100"/>
      <c r="AV6" s="100"/>
      <c r="AW6" s="100"/>
      <c r="AX6" s="100"/>
      <c r="AY6" s="100"/>
      <c r="AZ6" s="100"/>
      <c r="BA6" s="100"/>
      <c r="BB6" s="100"/>
    </row>
    <row r="7" spans="1:55" ht="28.9" customHeight="1" thickBot="1" x14ac:dyDescent="0.4">
      <c r="A7" s="23"/>
      <c r="B7" s="46"/>
      <c r="C7" s="48"/>
      <c r="D7" s="766" t="s">
        <v>1026</v>
      </c>
      <c r="E7" s="766"/>
      <c r="F7" s="766" t="s">
        <v>786</v>
      </c>
      <c r="G7" s="766"/>
      <c r="H7" s="767" t="s">
        <v>244</v>
      </c>
      <c r="I7" s="767"/>
      <c r="J7" s="108" t="s">
        <v>245</v>
      </c>
      <c r="K7" s="108" t="s">
        <v>226</v>
      </c>
      <c r="L7" s="47"/>
      <c r="N7" s="100"/>
      <c r="O7" s="100"/>
      <c r="P7" s="100"/>
      <c r="Q7" s="100"/>
      <c r="R7" s="100"/>
      <c r="S7" s="100"/>
      <c r="T7" s="100"/>
      <c r="U7" s="100"/>
      <c r="V7" s="100"/>
      <c r="W7" s="100"/>
      <c r="X7" s="100"/>
      <c r="Y7" s="100"/>
      <c r="Z7" s="100"/>
      <c r="AA7" s="100"/>
      <c r="AB7" s="100"/>
      <c r="AC7" s="100"/>
      <c r="AD7" s="100"/>
      <c r="AE7" s="100"/>
      <c r="AF7" s="100"/>
      <c r="AG7" s="100"/>
      <c r="AH7" s="100"/>
      <c r="AI7" s="100"/>
      <c r="AJ7" s="100"/>
      <c r="AK7" s="100"/>
      <c r="AL7" s="100"/>
      <c r="AM7" s="100"/>
      <c r="AN7" s="100"/>
      <c r="AO7" s="100"/>
      <c r="AP7" s="100"/>
      <c r="AQ7" s="100"/>
      <c r="AR7" s="100"/>
      <c r="AS7" s="100"/>
      <c r="AT7" s="100"/>
      <c r="AU7" s="100"/>
      <c r="AV7" s="100"/>
      <c r="AW7" s="100"/>
      <c r="AX7" s="100"/>
      <c r="AY7" s="100"/>
      <c r="AZ7" s="100"/>
      <c r="BA7" s="100"/>
      <c r="BB7" s="100"/>
    </row>
    <row r="8" spans="1:55" s="11" customFormat="1" ht="173.25" customHeight="1" thickBot="1" x14ac:dyDescent="0.4">
      <c r="A8" s="22"/>
      <c r="B8" s="51"/>
      <c r="C8" s="423" t="s">
        <v>785</v>
      </c>
      <c r="D8" s="792" t="s">
        <v>1027</v>
      </c>
      <c r="E8" s="793"/>
      <c r="F8" s="560" t="s">
        <v>810</v>
      </c>
      <c r="G8" s="560" t="s">
        <v>1025</v>
      </c>
      <c r="H8" s="561" t="s">
        <v>812</v>
      </c>
      <c r="I8" s="799" t="s">
        <v>1021</v>
      </c>
      <c r="J8" s="793"/>
      <c r="K8" s="517" t="s">
        <v>1022</v>
      </c>
      <c r="L8" s="518" t="s">
        <v>20</v>
      </c>
      <c r="M8" s="52"/>
      <c r="O8" s="100"/>
      <c r="P8" s="100"/>
      <c r="Q8" s="100"/>
      <c r="R8" s="100"/>
      <c r="S8" s="100"/>
      <c r="T8" s="100"/>
      <c r="U8" s="100"/>
      <c r="V8" s="100"/>
      <c r="W8" s="100"/>
      <c r="X8" s="100"/>
      <c r="Y8" s="100"/>
      <c r="Z8" s="100"/>
      <c r="AA8" s="100"/>
      <c r="AB8" s="100"/>
      <c r="AC8" s="100"/>
      <c r="AD8" s="100"/>
      <c r="AE8" s="100"/>
      <c r="AF8" s="100"/>
      <c r="AG8" s="100"/>
      <c r="AH8" s="100"/>
      <c r="AI8" s="100"/>
      <c r="AJ8" s="100"/>
      <c r="AK8" s="100"/>
      <c r="AL8" s="100"/>
      <c r="AM8" s="100"/>
      <c r="AN8" s="100"/>
      <c r="AO8" s="100"/>
      <c r="AP8" s="100"/>
      <c r="AQ8" s="100"/>
      <c r="AR8" s="100"/>
      <c r="AS8" s="100"/>
      <c r="AT8" s="100"/>
      <c r="AU8" s="100"/>
      <c r="AV8" s="100"/>
      <c r="AW8" s="100"/>
      <c r="AX8" s="100"/>
      <c r="AY8" s="100"/>
      <c r="AZ8" s="100"/>
      <c r="BA8" s="100"/>
      <c r="BB8" s="100"/>
      <c r="BC8" s="100"/>
    </row>
    <row r="9" spans="1:55" s="11" customFormat="1" ht="198" customHeight="1" thickBot="1" x14ac:dyDescent="0.4">
      <c r="A9" s="22"/>
      <c r="B9" s="51"/>
      <c r="C9" s="107"/>
      <c r="D9" s="792" t="s">
        <v>1027</v>
      </c>
      <c r="E9" s="793"/>
      <c r="F9" s="560" t="s">
        <v>810</v>
      </c>
      <c r="G9" s="560" t="s">
        <v>1025</v>
      </c>
      <c r="H9" s="561" t="s">
        <v>812</v>
      </c>
      <c r="I9" s="799" t="s">
        <v>1023</v>
      </c>
      <c r="J9" s="793"/>
      <c r="K9" s="565" t="s">
        <v>1148</v>
      </c>
      <c r="L9" s="518" t="s">
        <v>20</v>
      </c>
      <c r="M9" s="52"/>
      <c r="O9" s="100"/>
      <c r="P9" s="100"/>
      <c r="Q9" s="100"/>
      <c r="R9" s="100"/>
      <c r="S9" s="100"/>
      <c r="T9" s="100"/>
      <c r="U9" s="100"/>
      <c r="V9" s="100"/>
      <c r="W9" s="100"/>
      <c r="X9" s="100"/>
      <c r="Y9" s="100"/>
      <c r="Z9" s="100"/>
      <c r="AA9" s="100"/>
      <c r="AB9" s="100"/>
      <c r="AC9" s="100"/>
      <c r="AD9" s="100"/>
      <c r="AE9" s="100"/>
      <c r="AF9" s="100"/>
      <c r="AG9" s="100"/>
      <c r="AH9" s="100"/>
      <c r="AI9" s="100"/>
      <c r="AJ9" s="100"/>
      <c r="AK9" s="100"/>
      <c r="AL9" s="100"/>
      <c r="AM9" s="100"/>
      <c r="AN9" s="100"/>
      <c r="AO9" s="100"/>
      <c r="AP9" s="100"/>
      <c r="AQ9" s="100"/>
      <c r="AR9" s="100"/>
      <c r="AS9" s="100"/>
      <c r="AT9" s="100"/>
      <c r="AU9" s="100"/>
      <c r="AV9" s="100"/>
      <c r="AW9" s="100"/>
      <c r="AX9" s="100"/>
      <c r="AY9" s="100"/>
      <c r="AZ9" s="100"/>
      <c r="BA9" s="100"/>
      <c r="BB9" s="100"/>
      <c r="BC9" s="100"/>
    </row>
    <row r="10" spans="1:55" s="11" customFormat="1" ht="359.25" customHeight="1" thickBot="1" x14ac:dyDescent="0.4">
      <c r="A10" s="22"/>
      <c r="B10" s="51"/>
      <c r="C10" s="107"/>
      <c r="D10" s="792" t="s">
        <v>1027</v>
      </c>
      <c r="E10" s="793"/>
      <c r="F10" s="560" t="s">
        <v>810</v>
      </c>
      <c r="G10" s="560" t="s">
        <v>1025</v>
      </c>
      <c r="H10" s="561" t="s">
        <v>812</v>
      </c>
      <c r="I10" s="794" t="s">
        <v>1149</v>
      </c>
      <c r="J10" s="795"/>
      <c r="K10" s="566" t="s">
        <v>1150</v>
      </c>
      <c r="L10" s="518" t="s">
        <v>20</v>
      </c>
      <c r="M10" s="52"/>
      <c r="O10" s="100"/>
      <c r="P10" s="100"/>
      <c r="Q10" s="100"/>
      <c r="R10" s="100"/>
      <c r="S10" s="100"/>
      <c r="T10" s="100"/>
      <c r="U10" s="100"/>
      <c r="V10" s="100"/>
      <c r="W10" s="100"/>
      <c r="X10" s="100"/>
      <c r="Y10" s="100"/>
      <c r="Z10" s="100"/>
      <c r="AA10" s="100"/>
      <c r="AB10" s="100"/>
      <c r="AC10" s="100"/>
      <c r="AD10" s="100"/>
      <c r="AE10" s="100"/>
      <c r="AF10" s="100"/>
      <c r="AG10" s="100"/>
      <c r="AH10" s="100"/>
      <c r="AI10" s="100"/>
      <c r="AJ10" s="100"/>
      <c r="AK10" s="100"/>
      <c r="AL10" s="100"/>
      <c r="AM10" s="100"/>
      <c r="AN10" s="100"/>
      <c r="AO10" s="100"/>
      <c r="AP10" s="100"/>
      <c r="AQ10" s="100"/>
      <c r="AR10" s="100"/>
      <c r="AS10" s="100"/>
      <c r="AT10" s="100"/>
      <c r="AU10" s="100"/>
      <c r="AV10" s="100"/>
      <c r="AW10" s="100"/>
      <c r="AX10" s="100"/>
      <c r="AY10" s="100"/>
      <c r="AZ10" s="100"/>
      <c r="BA10" s="100"/>
      <c r="BB10" s="100"/>
      <c r="BC10" s="100"/>
    </row>
    <row r="11" spans="1:55" s="11" customFormat="1" ht="153.75" customHeight="1" thickBot="1" x14ac:dyDescent="0.4">
      <c r="A11" s="22"/>
      <c r="B11" s="51"/>
      <c r="C11" s="107"/>
      <c r="D11" s="792" t="s">
        <v>1027</v>
      </c>
      <c r="E11" s="793"/>
      <c r="F11" s="560" t="s">
        <v>810</v>
      </c>
      <c r="G11" s="560" t="s">
        <v>1025</v>
      </c>
      <c r="H11" s="561" t="s">
        <v>812</v>
      </c>
      <c r="I11" s="797" t="s">
        <v>1151</v>
      </c>
      <c r="J11" s="798"/>
      <c r="K11" s="517" t="s">
        <v>1024</v>
      </c>
      <c r="L11" s="518" t="s">
        <v>20</v>
      </c>
      <c r="M11" s="52"/>
      <c r="O11" s="100"/>
      <c r="P11" s="100"/>
      <c r="Q11" s="100"/>
      <c r="R11" s="100"/>
      <c r="S11" s="100"/>
      <c r="T11" s="100"/>
      <c r="U11" s="100"/>
      <c r="V11" s="100"/>
      <c r="W11" s="100"/>
      <c r="X11" s="100"/>
      <c r="Y11" s="100"/>
      <c r="Z11" s="100"/>
      <c r="AA11" s="100"/>
      <c r="AB11" s="100"/>
      <c r="AC11" s="100"/>
      <c r="AD11" s="100"/>
      <c r="AE11" s="100"/>
      <c r="AF11" s="100"/>
      <c r="AG11" s="100"/>
      <c r="AH11" s="100"/>
      <c r="AI11" s="100"/>
      <c r="AJ11" s="100"/>
      <c r="AK11" s="100"/>
      <c r="AL11" s="100"/>
      <c r="AM11" s="100"/>
      <c r="AN11" s="100"/>
      <c r="AO11" s="100"/>
      <c r="AP11" s="100"/>
      <c r="AQ11" s="100"/>
      <c r="AR11" s="100"/>
      <c r="AS11" s="100"/>
      <c r="AT11" s="100"/>
      <c r="AU11" s="100"/>
      <c r="AV11" s="100"/>
      <c r="AW11" s="100"/>
      <c r="AX11" s="100"/>
      <c r="AY11" s="100"/>
      <c r="AZ11" s="100"/>
      <c r="BA11" s="100"/>
      <c r="BB11" s="100"/>
      <c r="BC11" s="100"/>
    </row>
    <row r="12" spans="1:55" s="11" customFormat="1" ht="18.75" customHeight="1" thickBot="1" x14ac:dyDescent="0.4">
      <c r="A12" s="22"/>
      <c r="B12" s="51"/>
      <c r="C12" s="105"/>
      <c r="D12" s="53"/>
      <c r="E12" s="53"/>
      <c r="F12" s="53"/>
      <c r="G12" s="53"/>
      <c r="H12" s="53"/>
      <c r="I12" s="53"/>
      <c r="J12" s="117" t="s">
        <v>241</v>
      </c>
      <c r="K12" s="519" t="s">
        <v>20</v>
      </c>
      <c r="L12" s="52"/>
      <c r="N12" s="100"/>
      <c r="O12" s="100"/>
      <c r="P12" s="100"/>
      <c r="Q12" s="100"/>
      <c r="R12" s="100"/>
      <c r="S12" s="100"/>
      <c r="T12" s="100"/>
      <c r="U12" s="100"/>
      <c r="V12" s="100"/>
      <c r="W12" s="100"/>
      <c r="X12" s="100"/>
      <c r="Y12" s="100"/>
      <c r="Z12" s="100"/>
      <c r="AA12" s="100"/>
      <c r="AB12" s="100"/>
      <c r="AC12" s="100"/>
      <c r="AD12" s="100"/>
      <c r="AE12" s="100"/>
      <c r="AF12" s="100"/>
      <c r="AG12" s="100"/>
      <c r="AH12" s="100"/>
      <c r="AI12" s="100"/>
      <c r="AJ12" s="100"/>
      <c r="AK12" s="100"/>
      <c r="AL12" s="100"/>
      <c r="AM12" s="100"/>
      <c r="AN12" s="100"/>
      <c r="AO12" s="100"/>
      <c r="AP12" s="100"/>
      <c r="AQ12" s="100"/>
      <c r="AR12" s="100"/>
      <c r="AS12" s="100"/>
      <c r="AT12" s="100"/>
      <c r="AU12" s="100"/>
      <c r="AV12" s="100"/>
      <c r="AW12" s="100"/>
      <c r="AX12" s="100"/>
      <c r="AY12" s="100"/>
      <c r="AZ12" s="100"/>
      <c r="BA12" s="100"/>
      <c r="BB12" s="100"/>
    </row>
    <row r="13" spans="1:55" s="11" customFormat="1" ht="18.75" customHeight="1" x14ac:dyDescent="0.35">
      <c r="A13" s="22"/>
      <c r="B13" s="51"/>
      <c r="C13" s="157"/>
      <c r="D13" s="53"/>
      <c r="E13" s="53"/>
      <c r="F13" s="53"/>
      <c r="G13" s="53"/>
      <c r="H13" s="53"/>
      <c r="I13" s="53"/>
      <c r="J13" s="118"/>
      <c r="K13" s="48"/>
      <c r="L13" s="52"/>
      <c r="N13" s="100"/>
      <c r="O13" s="100"/>
      <c r="P13" s="100"/>
      <c r="Q13" s="100"/>
      <c r="R13" s="100"/>
      <c r="S13" s="100"/>
      <c r="T13" s="100"/>
      <c r="U13" s="100"/>
      <c r="V13" s="100"/>
      <c r="W13" s="100"/>
      <c r="X13" s="100"/>
      <c r="Y13" s="100"/>
      <c r="Z13" s="100"/>
      <c r="AA13" s="100"/>
      <c r="AB13" s="100"/>
      <c r="AC13" s="100"/>
      <c r="AD13" s="100"/>
      <c r="AE13" s="100"/>
      <c r="AF13" s="100"/>
      <c r="AG13" s="100"/>
      <c r="AH13" s="100"/>
      <c r="AI13" s="100"/>
      <c r="AJ13" s="100"/>
      <c r="AK13" s="100"/>
      <c r="AL13" s="100"/>
      <c r="AM13" s="100"/>
      <c r="AN13" s="100"/>
      <c r="AO13" s="100"/>
      <c r="AP13" s="100"/>
      <c r="AQ13" s="100"/>
      <c r="AR13" s="100"/>
      <c r="AS13" s="100"/>
      <c r="AT13" s="100"/>
      <c r="AU13" s="100"/>
      <c r="AV13" s="100"/>
      <c r="AW13" s="100"/>
      <c r="AX13" s="100"/>
      <c r="AY13" s="100"/>
      <c r="AZ13" s="100"/>
      <c r="BA13" s="100"/>
      <c r="BB13" s="100"/>
    </row>
    <row r="14" spans="1:55" s="11" customFormat="1" ht="15" thickBot="1" x14ac:dyDescent="0.4">
      <c r="A14" s="22"/>
      <c r="B14" s="51"/>
      <c r="C14" s="134"/>
      <c r="D14" s="803" t="s">
        <v>264</v>
      </c>
      <c r="E14" s="803"/>
      <c r="F14" s="803"/>
      <c r="G14" s="803"/>
      <c r="H14" s="803"/>
      <c r="I14" s="803"/>
      <c r="J14" s="803"/>
      <c r="K14" s="803"/>
      <c r="L14" s="52"/>
      <c r="N14" s="100"/>
      <c r="O14" s="100"/>
      <c r="P14" s="100"/>
      <c r="Q14" s="100"/>
      <c r="R14" s="100"/>
      <c r="S14" s="100"/>
      <c r="T14" s="100"/>
      <c r="U14" s="100"/>
      <c r="V14" s="100"/>
      <c r="W14" s="100"/>
      <c r="X14" s="100"/>
      <c r="Y14" s="100"/>
      <c r="Z14" s="100"/>
      <c r="AA14" s="100"/>
      <c r="AB14" s="100"/>
      <c r="AC14" s="100"/>
      <c r="AD14" s="100"/>
      <c r="AE14" s="100"/>
      <c r="AF14" s="100"/>
      <c r="AG14" s="100"/>
      <c r="AH14" s="100"/>
      <c r="AI14" s="100"/>
      <c r="AJ14" s="100"/>
      <c r="AK14" s="100"/>
      <c r="AL14" s="100"/>
      <c r="AM14" s="100"/>
      <c r="AN14" s="100"/>
      <c r="AO14" s="100"/>
      <c r="AP14" s="100"/>
      <c r="AQ14" s="100"/>
      <c r="AR14" s="100"/>
      <c r="AS14" s="100"/>
      <c r="AT14" s="100"/>
      <c r="AU14" s="100"/>
      <c r="AV14" s="100"/>
      <c r="AW14" s="100"/>
      <c r="AX14" s="100"/>
      <c r="AY14" s="100"/>
      <c r="AZ14" s="100"/>
      <c r="BA14" s="100"/>
      <c r="BB14" s="100"/>
    </row>
    <row r="15" spans="1:55" s="11" customFormat="1" ht="15" thickBot="1" x14ac:dyDescent="0.4">
      <c r="A15" s="22"/>
      <c r="B15" s="51"/>
      <c r="C15" s="134"/>
      <c r="D15" s="87" t="s">
        <v>57</v>
      </c>
      <c r="E15" s="800" t="s">
        <v>1028</v>
      </c>
      <c r="F15" s="801"/>
      <c r="G15" s="801"/>
      <c r="H15" s="801"/>
      <c r="I15" s="801"/>
      <c r="J15" s="802"/>
      <c r="K15" s="53"/>
      <c r="L15" s="52"/>
      <c r="N15" s="100"/>
      <c r="O15" s="100"/>
      <c r="P15" s="100"/>
      <c r="Q15" s="100"/>
      <c r="R15" s="100"/>
      <c r="S15" s="100"/>
      <c r="T15" s="100"/>
      <c r="U15" s="100"/>
      <c r="V15" s="100"/>
      <c r="W15" s="100"/>
      <c r="X15" s="100"/>
      <c r="Y15" s="100"/>
      <c r="Z15" s="100"/>
      <c r="AA15" s="100"/>
      <c r="AB15" s="100"/>
      <c r="AC15" s="100"/>
      <c r="AD15" s="100"/>
      <c r="AE15" s="100"/>
      <c r="AF15" s="100"/>
      <c r="AG15" s="100"/>
      <c r="AH15" s="100"/>
      <c r="AI15" s="100"/>
      <c r="AJ15" s="100"/>
      <c r="AK15" s="100"/>
      <c r="AL15" s="100"/>
      <c r="AM15" s="100"/>
      <c r="AN15" s="100"/>
      <c r="AO15" s="100"/>
      <c r="AP15" s="100"/>
      <c r="AQ15" s="100"/>
      <c r="AR15" s="100"/>
      <c r="AS15" s="100"/>
      <c r="AT15" s="100"/>
      <c r="AU15" s="100"/>
      <c r="AV15" s="100"/>
      <c r="AW15" s="100"/>
      <c r="AX15" s="100"/>
      <c r="AY15" s="100"/>
      <c r="AZ15" s="100"/>
      <c r="BA15" s="100"/>
      <c r="BB15" s="100"/>
    </row>
    <row r="16" spans="1:55" s="11" customFormat="1" ht="15" thickBot="1" x14ac:dyDescent="0.4">
      <c r="A16" s="22"/>
      <c r="B16" s="51"/>
      <c r="C16" s="134"/>
      <c r="D16" s="87" t="s">
        <v>59</v>
      </c>
      <c r="E16" s="771" t="s">
        <v>1029</v>
      </c>
      <c r="F16" s="769"/>
      <c r="G16" s="769"/>
      <c r="H16" s="769"/>
      <c r="I16" s="769"/>
      <c r="J16" s="770"/>
      <c r="K16" s="53"/>
      <c r="L16" s="52"/>
      <c r="N16" s="100"/>
      <c r="O16" s="100"/>
      <c r="P16" s="100"/>
      <c r="Q16" s="100"/>
      <c r="R16" s="100"/>
      <c r="S16" s="100"/>
      <c r="T16" s="100"/>
      <c r="U16" s="100"/>
      <c r="V16" s="100"/>
      <c r="W16" s="100"/>
      <c r="X16" s="100"/>
      <c r="Y16" s="100"/>
      <c r="Z16" s="100"/>
      <c r="AA16" s="100"/>
      <c r="AB16" s="100"/>
      <c r="AC16" s="100"/>
      <c r="AD16" s="100"/>
      <c r="AE16" s="100"/>
      <c r="AF16" s="100"/>
      <c r="AG16" s="100"/>
      <c r="AH16" s="100"/>
      <c r="AI16" s="100"/>
      <c r="AJ16" s="100"/>
      <c r="AK16" s="100"/>
      <c r="AL16" s="100"/>
      <c r="AM16" s="100"/>
      <c r="AN16" s="100"/>
      <c r="AO16" s="100"/>
      <c r="AP16" s="100"/>
      <c r="AQ16" s="100"/>
      <c r="AR16" s="100"/>
      <c r="AS16" s="100"/>
      <c r="AT16" s="100"/>
      <c r="AU16" s="100"/>
      <c r="AV16" s="100"/>
      <c r="AW16" s="100"/>
      <c r="AX16" s="100"/>
      <c r="AY16" s="100"/>
      <c r="AZ16" s="100"/>
      <c r="BA16" s="100"/>
      <c r="BB16" s="100"/>
    </row>
    <row r="17" spans="1:54" s="11" customFormat="1" ht="13.5" customHeight="1" x14ac:dyDescent="0.35">
      <c r="A17" s="22"/>
      <c r="B17" s="51"/>
      <c r="C17" s="134"/>
      <c r="D17" s="53"/>
      <c r="E17" s="53"/>
      <c r="F17" s="53"/>
      <c r="G17" s="53"/>
      <c r="H17" s="53"/>
      <c r="I17" s="53"/>
      <c r="J17" s="53"/>
      <c r="K17" s="53"/>
      <c r="L17" s="52"/>
      <c r="N17" s="100"/>
      <c r="O17" s="100"/>
      <c r="P17" s="100"/>
      <c r="Q17" s="100"/>
      <c r="R17" s="100"/>
      <c r="S17" s="100"/>
      <c r="T17" s="100"/>
      <c r="U17" s="100"/>
      <c r="V17" s="100"/>
      <c r="W17" s="100"/>
      <c r="X17" s="100"/>
      <c r="Y17" s="100"/>
      <c r="Z17" s="100"/>
      <c r="AA17" s="100"/>
      <c r="AB17" s="100"/>
      <c r="AC17" s="100"/>
      <c r="AD17" s="100"/>
      <c r="AE17" s="100"/>
      <c r="AF17" s="100"/>
      <c r="AG17" s="100"/>
      <c r="AH17" s="100"/>
      <c r="AI17" s="100"/>
      <c r="AJ17" s="100"/>
      <c r="AK17" s="100"/>
      <c r="AL17" s="100"/>
      <c r="AM17" s="100"/>
      <c r="AN17" s="100"/>
      <c r="AO17" s="100"/>
      <c r="AP17" s="100"/>
      <c r="AQ17" s="100"/>
      <c r="AR17" s="100"/>
      <c r="AS17" s="100"/>
      <c r="AT17" s="100"/>
      <c r="AU17" s="100"/>
      <c r="AV17" s="100"/>
      <c r="AW17" s="100"/>
      <c r="AX17" s="100"/>
      <c r="AY17" s="100"/>
      <c r="AZ17" s="100"/>
      <c r="BA17" s="100"/>
      <c r="BB17" s="100"/>
    </row>
    <row r="18" spans="1:54" s="11" customFormat="1" ht="30.75" customHeight="1" thickBot="1" x14ac:dyDescent="0.4">
      <c r="A18" s="22"/>
      <c r="B18" s="51"/>
      <c r="C18" s="772" t="s">
        <v>774</v>
      </c>
      <c r="D18" s="772"/>
      <c r="E18" s="772"/>
      <c r="F18" s="772"/>
      <c r="G18" s="772"/>
      <c r="H18" s="772"/>
      <c r="I18" s="772"/>
      <c r="J18" s="772"/>
      <c r="K18" s="112"/>
      <c r="L18" s="52"/>
      <c r="N18" s="100"/>
      <c r="O18" s="100"/>
      <c r="P18" s="100"/>
      <c r="Q18" s="100"/>
      <c r="R18" s="100"/>
      <c r="S18" s="100"/>
      <c r="T18" s="100"/>
      <c r="U18" s="100"/>
      <c r="V18" s="100"/>
      <c r="W18" s="100"/>
      <c r="X18" s="100"/>
      <c r="Y18" s="100"/>
      <c r="Z18" s="100"/>
      <c r="AA18" s="100"/>
      <c r="AB18" s="100"/>
      <c r="AC18" s="100"/>
      <c r="AD18" s="100"/>
      <c r="AE18" s="100"/>
      <c r="AF18" s="100"/>
      <c r="AG18" s="100"/>
      <c r="AH18" s="100"/>
      <c r="AI18" s="100"/>
      <c r="AJ18" s="100"/>
      <c r="AK18" s="100"/>
      <c r="AL18" s="100"/>
      <c r="AM18" s="100"/>
      <c r="AN18" s="100"/>
      <c r="AO18" s="100"/>
      <c r="AP18" s="100"/>
      <c r="AQ18" s="100"/>
      <c r="AR18" s="100"/>
      <c r="AS18" s="100"/>
      <c r="AT18" s="100"/>
      <c r="AU18" s="100"/>
      <c r="AV18" s="100"/>
      <c r="AW18" s="100"/>
      <c r="AX18" s="100"/>
      <c r="AY18" s="100"/>
      <c r="AZ18" s="100"/>
      <c r="BA18" s="100"/>
      <c r="BB18" s="100"/>
    </row>
    <row r="19" spans="1:54" s="11" customFormat="1" ht="30.75" customHeight="1" x14ac:dyDescent="0.35">
      <c r="A19" s="22"/>
      <c r="B19" s="51"/>
      <c r="C19" s="115"/>
      <c r="D19" s="783" t="s">
        <v>1152</v>
      </c>
      <c r="E19" s="784"/>
      <c r="F19" s="784"/>
      <c r="G19" s="784"/>
      <c r="H19" s="784"/>
      <c r="I19" s="784"/>
      <c r="J19" s="784"/>
      <c r="K19" s="785"/>
      <c r="L19" s="52"/>
      <c r="N19" s="100"/>
      <c r="O19" s="100"/>
      <c r="P19" s="100"/>
      <c r="Q19" s="100"/>
      <c r="R19" s="100"/>
      <c r="S19" s="100"/>
      <c r="T19" s="100"/>
      <c r="U19" s="100"/>
      <c r="V19" s="100"/>
      <c r="W19" s="100"/>
      <c r="X19" s="100"/>
      <c r="Y19" s="100"/>
      <c r="Z19" s="100"/>
      <c r="AA19" s="100"/>
      <c r="AB19" s="100"/>
      <c r="AC19" s="100"/>
      <c r="AD19" s="100"/>
      <c r="AE19" s="100"/>
      <c r="AF19" s="100"/>
      <c r="AG19" s="100"/>
      <c r="AH19" s="100"/>
      <c r="AI19" s="100"/>
      <c r="AJ19" s="100"/>
      <c r="AK19" s="100"/>
      <c r="AL19" s="100"/>
      <c r="AM19" s="100"/>
      <c r="AN19" s="100"/>
      <c r="AO19" s="100"/>
      <c r="AP19" s="100"/>
      <c r="AQ19" s="100"/>
      <c r="AR19" s="100"/>
      <c r="AS19" s="100"/>
      <c r="AT19" s="100"/>
      <c r="AU19" s="100"/>
      <c r="AV19" s="100"/>
      <c r="AW19" s="100"/>
      <c r="AX19" s="100"/>
      <c r="AY19" s="100"/>
      <c r="AZ19" s="100"/>
      <c r="BA19" s="100"/>
      <c r="BB19" s="100"/>
    </row>
    <row r="20" spans="1:54" s="11" customFormat="1" ht="30.75" customHeight="1" x14ac:dyDescent="0.35">
      <c r="A20" s="22"/>
      <c r="B20" s="51"/>
      <c r="C20" s="115"/>
      <c r="D20" s="786"/>
      <c r="E20" s="787"/>
      <c r="F20" s="787"/>
      <c r="G20" s="787"/>
      <c r="H20" s="787"/>
      <c r="I20" s="787"/>
      <c r="J20" s="787"/>
      <c r="K20" s="788"/>
      <c r="L20" s="52"/>
      <c r="N20" s="100"/>
      <c r="O20" s="100"/>
      <c r="P20" s="100"/>
      <c r="Q20" s="100"/>
      <c r="R20" s="100"/>
      <c r="S20" s="100"/>
      <c r="T20" s="100"/>
      <c r="U20" s="100"/>
      <c r="V20" s="100"/>
      <c r="W20" s="100"/>
      <c r="X20" s="100"/>
      <c r="Y20" s="100"/>
      <c r="Z20" s="100"/>
      <c r="AA20" s="100"/>
      <c r="AB20" s="100"/>
      <c r="AC20" s="100"/>
      <c r="AD20" s="100"/>
      <c r="AE20" s="100"/>
      <c r="AF20" s="100"/>
      <c r="AG20" s="100"/>
      <c r="AH20" s="100"/>
      <c r="AI20" s="100"/>
      <c r="AJ20" s="100"/>
      <c r="AK20" s="100"/>
      <c r="AL20" s="100"/>
      <c r="AM20" s="100"/>
      <c r="AN20" s="100"/>
      <c r="AO20" s="100"/>
      <c r="AP20" s="100"/>
      <c r="AQ20" s="100"/>
      <c r="AR20" s="100"/>
      <c r="AS20" s="100"/>
      <c r="AT20" s="100"/>
      <c r="AU20" s="100"/>
      <c r="AV20" s="100"/>
      <c r="AW20" s="100"/>
      <c r="AX20" s="100"/>
      <c r="AY20" s="100"/>
      <c r="AZ20" s="100"/>
      <c r="BA20" s="100"/>
      <c r="BB20" s="100"/>
    </row>
    <row r="21" spans="1:54" s="11" customFormat="1" ht="30.75" customHeight="1" x14ac:dyDescent="0.35">
      <c r="A21" s="22"/>
      <c r="B21" s="51"/>
      <c r="C21" s="115"/>
      <c r="D21" s="786"/>
      <c r="E21" s="787"/>
      <c r="F21" s="787"/>
      <c r="G21" s="787"/>
      <c r="H21" s="787"/>
      <c r="I21" s="787"/>
      <c r="J21" s="787"/>
      <c r="K21" s="788"/>
      <c r="L21" s="52"/>
      <c r="N21" s="100"/>
      <c r="O21" s="100"/>
      <c r="P21" s="100"/>
      <c r="Q21" s="100"/>
      <c r="R21" s="100"/>
      <c r="S21" s="100"/>
      <c r="T21" s="100"/>
      <c r="U21" s="100"/>
      <c r="V21" s="100"/>
      <c r="W21" s="100"/>
      <c r="X21" s="100"/>
      <c r="Y21" s="100"/>
      <c r="Z21" s="100"/>
      <c r="AA21" s="100"/>
      <c r="AB21" s="100"/>
      <c r="AC21" s="100"/>
      <c r="AD21" s="100"/>
      <c r="AE21" s="100"/>
      <c r="AF21" s="100"/>
      <c r="AG21" s="100"/>
      <c r="AH21" s="100"/>
      <c r="AI21" s="100"/>
      <c r="AJ21" s="100"/>
      <c r="AK21" s="100"/>
      <c r="AL21" s="100"/>
      <c r="AM21" s="100"/>
      <c r="AN21" s="100"/>
      <c r="AO21" s="100"/>
      <c r="AP21" s="100"/>
      <c r="AQ21" s="100"/>
      <c r="AR21" s="100"/>
      <c r="AS21" s="100"/>
      <c r="AT21" s="100"/>
      <c r="AU21" s="100"/>
      <c r="AV21" s="100"/>
      <c r="AW21" s="100"/>
      <c r="AX21" s="100"/>
      <c r="AY21" s="100"/>
      <c r="AZ21" s="100"/>
      <c r="BA21" s="100"/>
      <c r="BB21" s="100"/>
    </row>
    <row r="22" spans="1:54" s="11" customFormat="1" ht="136.5" customHeight="1" thickBot="1" x14ac:dyDescent="0.4">
      <c r="A22" s="22"/>
      <c r="B22" s="51"/>
      <c r="C22" s="115"/>
      <c r="D22" s="789"/>
      <c r="E22" s="790"/>
      <c r="F22" s="790"/>
      <c r="G22" s="790"/>
      <c r="H22" s="790"/>
      <c r="I22" s="790"/>
      <c r="J22" s="790"/>
      <c r="K22" s="791"/>
      <c r="L22" s="52"/>
      <c r="N22" s="100"/>
      <c r="O22" s="100"/>
      <c r="P22" s="100"/>
      <c r="Q22" s="100"/>
      <c r="R22" s="100"/>
      <c r="S22" s="100"/>
      <c r="T22" s="100"/>
      <c r="U22" s="100"/>
      <c r="V22" s="100"/>
      <c r="W22" s="100"/>
      <c r="X22" s="100"/>
      <c r="Y22" s="100"/>
      <c r="Z22" s="100"/>
      <c r="AA22" s="100"/>
      <c r="AB22" s="100"/>
      <c r="AC22" s="100"/>
      <c r="AD22" s="100"/>
      <c r="AE22" s="100"/>
      <c r="AF22" s="100"/>
      <c r="AG22" s="100"/>
      <c r="AH22" s="100"/>
      <c r="AI22" s="100"/>
      <c r="AJ22" s="100"/>
      <c r="AK22" s="100"/>
      <c r="AL22" s="100"/>
      <c r="AM22" s="100"/>
      <c r="AN22" s="100"/>
      <c r="AO22" s="100"/>
      <c r="AP22" s="100"/>
      <c r="AQ22" s="100"/>
      <c r="AR22" s="100"/>
      <c r="AS22" s="100"/>
      <c r="AT22" s="100"/>
      <c r="AU22" s="100"/>
      <c r="AV22" s="100"/>
      <c r="AW22" s="100"/>
      <c r="AX22" s="100"/>
      <c r="AY22" s="100"/>
      <c r="AZ22" s="100"/>
      <c r="BA22" s="100"/>
      <c r="BB22" s="100"/>
    </row>
    <row r="23" spans="1:54" s="11" customFormat="1" x14ac:dyDescent="0.35">
      <c r="A23" s="22"/>
      <c r="B23" s="51"/>
      <c r="C23" s="106"/>
      <c r="D23" s="106"/>
      <c r="E23" s="106"/>
      <c r="F23" s="409"/>
      <c r="G23" s="409"/>
      <c r="H23" s="115"/>
      <c r="I23" s="106"/>
      <c r="J23" s="112"/>
      <c r="K23" s="112"/>
      <c r="L23" s="52"/>
      <c r="N23" s="100"/>
      <c r="O23" s="100"/>
      <c r="P23" s="100"/>
      <c r="Q23" s="100"/>
      <c r="R23" s="100"/>
      <c r="S23" s="100"/>
      <c r="T23" s="100"/>
      <c r="U23" s="100"/>
      <c r="V23" s="100"/>
      <c r="W23" s="100"/>
      <c r="X23" s="100"/>
      <c r="Y23" s="100"/>
      <c r="Z23" s="100"/>
      <c r="AA23" s="100"/>
      <c r="AB23" s="100"/>
      <c r="AC23" s="100"/>
      <c r="AD23" s="100"/>
      <c r="AE23" s="100"/>
      <c r="AF23" s="100"/>
      <c r="AG23" s="100"/>
      <c r="AH23" s="100"/>
      <c r="AI23" s="100"/>
      <c r="AJ23" s="100"/>
      <c r="AK23" s="100"/>
      <c r="AL23" s="100"/>
      <c r="AM23" s="100"/>
      <c r="AN23" s="100"/>
      <c r="AO23" s="100"/>
      <c r="AP23" s="100"/>
      <c r="AQ23" s="100"/>
      <c r="AR23" s="100"/>
      <c r="AS23" s="100"/>
      <c r="AT23" s="100"/>
      <c r="AU23" s="100"/>
      <c r="AV23" s="100"/>
      <c r="AW23" s="100"/>
      <c r="AX23" s="100"/>
      <c r="AY23" s="100"/>
      <c r="AZ23" s="100"/>
      <c r="BA23" s="100"/>
      <c r="BB23" s="100"/>
    </row>
    <row r="24" spans="1:54" ht="40.5" customHeight="1" thickBot="1" x14ac:dyDescent="0.4">
      <c r="A24" s="23"/>
      <c r="B24" s="51"/>
      <c r="C24" s="54"/>
      <c r="D24" s="766" t="s">
        <v>833</v>
      </c>
      <c r="E24" s="766"/>
      <c r="F24" s="766" t="s">
        <v>786</v>
      </c>
      <c r="G24" s="766"/>
      <c r="H24" s="767" t="s">
        <v>244</v>
      </c>
      <c r="I24" s="767"/>
      <c r="J24" s="108" t="s">
        <v>245</v>
      </c>
      <c r="K24" s="108" t="s">
        <v>226</v>
      </c>
      <c r="L24" s="52"/>
      <c r="M24" s="6"/>
      <c r="N24" s="100"/>
      <c r="O24" s="100"/>
      <c r="P24" s="100"/>
      <c r="Q24" s="100"/>
      <c r="R24" s="100"/>
      <c r="S24" s="100"/>
      <c r="T24" s="100"/>
      <c r="U24" s="100"/>
      <c r="V24" s="100"/>
      <c r="W24" s="100"/>
      <c r="X24" s="100"/>
      <c r="Y24" s="100"/>
      <c r="Z24" s="100"/>
      <c r="AA24" s="100"/>
      <c r="AB24" s="100"/>
      <c r="AC24" s="100"/>
      <c r="AD24" s="100"/>
      <c r="AE24" s="100"/>
      <c r="AF24" s="100"/>
      <c r="AG24" s="100"/>
      <c r="AH24" s="100"/>
      <c r="AI24" s="100"/>
      <c r="AJ24" s="100"/>
      <c r="AK24" s="100"/>
      <c r="AL24" s="100"/>
      <c r="AM24" s="100"/>
      <c r="AN24" s="100"/>
      <c r="AO24" s="100"/>
      <c r="AP24" s="100"/>
      <c r="AQ24" s="100"/>
      <c r="AR24" s="100"/>
      <c r="AS24" s="100"/>
      <c r="AT24" s="100"/>
      <c r="AU24" s="100"/>
      <c r="AV24" s="100"/>
      <c r="AW24" s="100"/>
      <c r="AX24" s="100"/>
      <c r="AY24" s="100"/>
      <c r="AZ24" s="100"/>
      <c r="BA24" s="100"/>
      <c r="BB24" s="100"/>
    </row>
    <row r="25" spans="1:54" ht="341.25" customHeight="1" thickBot="1" x14ac:dyDescent="0.4">
      <c r="A25" s="23"/>
      <c r="B25" s="51"/>
      <c r="C25" s="423" t="s">
        <v>784</v>
      </c>
      <c r="D25" s="757" t="s">
        <v>1041</v>
      </c>
      <c r="E25" s="758"/>
      <c r="F25" s="557" t="s">
        <v>1025</v>
      </c>
      <c r="G25" s="558" t="s">
        <v>812</v>
      </c>
      <c r="H25" s="759" t="s">
        <v>1030</v>
      </c>
      <c r="I25" s="760"/>
      <c r="J25" s="520" t="s">
        <v>1040</v>
      </c>
      <c r="K25" s="521" t="s">
        <v>20</v>
      </c>
      <c r="L25" s="52"/>
      <c r="M25" s="6"/>
      <c r="N25" s="100"/>
      <c r="O25" s="100"/>
      <c r="P25" s="100"/>
      <c r="Q25" s="100"/>
      <c r="R25" s="100"/>
      <c r="S25" s="100"/>
      <c r="T25" s="100"/>
      <c r="U25" s="100"/>
      <c r="V25" s="100"/>
      <c r="W25" s="100"/>
      <c r="X25" s="100"/>
      <c r="Y25" s="100"/>
      <c r="Z25" s="100"/>
      <c r="AA25" s="100"/>
      <c r="AB25" s="100"/>
      <c r="AC25" s="100"/>
      <c r="AD25" s="100"/>
      <c r="AE25" s="100"/>
      <c r="AF25" s="100"/>
      <c r="AG25" s="100"/>
      <c r="AH25" s="100"/>
      <c r="AI25" s="100"/>
      <c r="AJ25" s="100"/>
      <c r="AK25" s="100"/>
      <c r="AL25" s="100"/>
      <c r="AM25" s="100"/>
      <c r="AN25" s="100"/>
      <c r="AO25" s="100"/>
      <c r="AP25" s="100"/>
      <c r="AQ25" s="100"/>
      <c r="AR25" s="100"/>
      <c r="AS25" s="100"/>
      <c r="AT25" s="100"/>
      <c r="AU25" s="100"/>
      <c r="AV25" s="100"/>
      <c r="AW25" s="100"/>
      <c r="AX25" s="100"/>
      <c r="AY25" s="100"/>
      <c r="AZ25" s="100"/>
      <c r="BA25" s="100"/>
      <c r="BB25" s="100"/>
    </row>
    <row r="26" spans="1:54" ht="409.5" customHeight="1" thickBot="1" x14ac:dyDescent="0.4">
      <c r="A26" s="23"/>
      <c r="B26" s="51"/>
      <c r="C26" s="423"/>
      <c r="D26" s="757" t="s">
        <v>1027</v>
      </c>
      <c r="E26" s="758"/>
      <c r="F26" s="442" t="s">
        <v>1025</v>
      </c>
      <c r="G26" s="443" t="s">
        <v>812</v>
      </c>
      <c r="H26" s="761" t="s">
        <v>1031</v>
      </c>
      <c r="I26" s="760"/>
      <c r="J26" s="522" t="s">
        <v>1032</v>
      </c>
      <c r="K26" s="521" t="s">
        <v>1033</v>
      </c>
      <c r="L26" s="52"/>
      <c r="M26" s="6"/>
      <c r="N26" s="100"/>
      <c r="O26" s="100"/>
      <c r="P26" s="100"/>
      <c r="Q26" s="100"/>
      <c r="R26" s="100"/>
      <c r="S26" s="100"/>
      <c r="T26" s="100"/>
      <c r="U26" s="100"/>
      <c r="V26" s="100"/>
      <c r="W26" s="100"/>
      <c r="X26" s="100"/>
      <c r="Y26" s="100"/>
      <c r="Z26" s="100"/>
      <c r="AA26" s="100"/>
      <c r="AB26" s="100"/>
      <c r="AC26" s="100"/>
      <c r="AD26" s="100"/>
      <c r="AE26" s="100"/>
      <c r="AF26" s="100"/>
      <c r="AG26" s="100"/>
      <c r="AH26" s="100"/>
      <c r="AI26" s="100"/>
      <c r="AJ26" s="100"/>
      <c r="AK26" s="100"/>
      <c r="AL26" s="100"/>
      <c r="AM26" s="100"/>
      <c r="AN26" s="100"/>
      <c r="AO26" s="100"/>
      <c r="AP26" s="100"/>
      <c r="AQ26" s="100"/>
      <c r="AR26" s="100"/>
      <c r="AS26" s="100"/>
      <c r="AT26" s="100"/>
      <c r="AU26" s="100"/>
      <c r="AV26" s="100"/>
      <c r="AW26" s="100"/>
      <c r="AX26" s="100"/>
      <c r="AY26" s="100"/>
      <c r="AZ26" s="100"/>
      <c r="BA26" s="100"/>
      <c r="BB26" s="100"/>
    </row>
    <row r="27" spans="1:54" ht="176.25" customHeight="1" thickBot="1" x14ac:dyDescent="0.4">
      <c r="A27" s="23"/>
      <c r="B27" s="51"/>
      <c r="C27" s="423"/>
      <c r="D27" s="757" t="s">
        <v>1027</v>
      </c>
      <c r="E27" s="758"/>
      <c r="F27" s="442" t="s">
        <v>1025</v>
      </c>
      <c r="G27" s="443" t="s">
        <v>812</v>
      </c>
      <c r="H27" s="761" t="s">
        <v>1034</v>
      </c>
      <c r="I27" s="760"/>
      <c r="J27" s="520" t="s">
        <v>1035</v>
      </c>
      <c r="K27" s="521" t="s">
        <v>1033</v>
      </c>
      <c r="L27" s="52"/>
      <c r="M27" s="6"/>
      <c r="N27" s="100"/>
      <c r="O27" s="100"/>
      <c r="P27" s="100"/>
      <c r="Q27" s="100"/>
      <c r="R27" s="100"/>
      <c r="S27" s="100"/>
      <c r="T27" s="100"/>
      <c r="U27" s="100"/>
      <c r="V27" s="100"/>
      <c r="W27" s="100"/>
      <c r="X27" s="100"/>
      <c r="Y27" s="100"/>
      <c r="Z27" s="100"/>
      <c r="AA27" s="100"/>
      <c r="AB27" s="100"/>
      <c r="AC27" s="100"/>
      <c r="AD27" s="100"/>
      <c r="AE27" s="100"/>
      <c r="AF27" s="100"/>
      <c r="AG27" s="100"/>
      <c r="AH27" s="100"/>
      <c r="AI27" s="100"/>
      <c r="AJ27" s="100"/>
      <c r="AK27" s="100"/>
      <c r="AL27" s="100"/>
      <c r="AM27" s="100"/>
      <c r="AN27" s="100"/>
      <c r="AO27" s="100"/>
      <c r="AP27" s="100"/>
      <c r="AQ27" s="100"/>
      <c r="AR27" s="100"/>
      <c r="AS27" s="100"/>
      <c r="AT27" s="100"/>
      <c r="AU27" s="100"/>
      <c r="AV27" s="100"/>
      <c r="AW27" s="100"/>
      <c r="AX27" s="100"/>
      <c r="AY27" s="100"/>
      <c r="AZ27" s="100"/>
      <c r="BA27" s="100"/>
      <c r="BB27" s="100"/>
    </row>
    <row r="28" spans="1:54" ht="161.25" customHeight="1" thickBot="1" x14ac:dyDescent="0.4">
      <c r="A28" s="23"/>
      <c r="B28" s="51"/>
      <c r="C28" s="107"/>
      <c r="D28" s="757" t="s">
        <v>1041</v>
      </c>
      <c r="E28" s="758"/>
      <c r="F28" s="557" t="s">
        <v>812</v>
      </c>
      <c r="G28" s="558" t="s">
        <v>1025</v>
      </c>
      <c r="H28" s="761" t="s">
        <v>1036</v>
      </c>
      <c r="I28" s="760"/>
      <c r="J28" s="520" t="s">
        <v>1037</v>
      </c>
      <c r="K28" s="521" t="s">
        <v>26</v>
      </c>
      <c r="L28" s="52"/>
      <c r="N28" s="100"/>
      <c r="O28" s="100"/>
      <c r="P28" s="100"/>
      <c r="Q28" s="100"/>
      <c r="R28" s="100"/>
      <c r="S28" s="100"/>
      <c r="T28" s="100"/>
      <c r="U28" s="100"/>
      <c r="V28" s="100"/>
      <c r="W28" s="100"/>
      <c r="X28" s="100"/>
      <c r="Y28" s="100"/>
      <c r="Z28" s="100"/>
      <c r="AA28" s="100"/>
      <c r="AB28" s="100"/>
      <c r="AC28" s="100"/>
      <c r="AD28" s="100"/>
      <c r="AE28" s="100"/>
      <c r="AF28" s="100"/>
      <c r="AG28" s="100"/>
      <c r="AH28" s="100"/>
      <c r="AI28" s="100"/>
      <c r="AJ28" s="100"/>
      <c r="AK28" s="100"/>
      <c r="AL28" s="100"/>
      <c r="AM28" s="100"/>
      <c r="AN28" s="100"/>
      <c r="AO28" s="100"/>
      <c r="AP28" s="100"/>
      <c r="AQ28" s="100"/>
      <c r="AR28" s="100"/>
      <c r="AS28" s="100"/>
      <c r="AT28" s="100"/>
      <c r="AU28" s="100"/>
      <c r="AV28" s="100"/>
      <c r="AW28" s="100"/>
      <c r="AX28" s="100"/>
      <c r="AY28" s="100"/>
      <c r="AZ28" s="100"/>
      <c r="BA28" s="100"/>
      <c r="BB28" s="100"/>
    </row>
    <row r="29" spans="1:54" ht="131.25" customHeight="1" thickBot="1" x14ac:dyDescent="0.4">
      <c r="A29" s="23"/>
      <c r="B29" s="51"/>
      <c r="C29" s="107"/>
      <c r="D29" s="757" t="s">
        <v>1042</v>
      </c>
      <c r="E29" s="758"/>
      <c r="F29" s="557" t="s">
        <v>812</v>
      </c>
      <c r="G29" s="558" t="s">
        <v>1025</v>
      </c>
      <c r="H29" s="761" t="s">
        <v>1038</v>
      </c>
      <c r="I29" s="760"/>
      <c r="J29" s="520" t="s">
        <v>1039</v>
      </c>
      <c r="K29" s="521" t="s">
        <v>20</v>
      </c>
      <c r="L29" s="52"/>
      <c r="N29" s="100"/>
      <c r="O29" s="100"/>
      <c r="P29" s="100"/>
      <c r="Q29" s="100"/>
      <c r="R29" s="100"/>
      <c r="S29" s="100"/>
      <c r="T29" s="100"/>
      <c r="U29" s="100"/>
      <c r="V29" s="100"/>
      <c r="W29" s="100"/>
      <c r="X29" s="100"/>
      <c r="Y29" s="100"/>
      <c r="Z29" s="100"/>
      <c r="AA29" s="100"/>
      <c r="AB29" s="100"/>
      <c r="AC29" s="100"/>
      <c r="AD29" s="100"/>
      <c r="AE29" s="100"/>
      <c r="AF29" s="100"/>
      <c r="AG29" s="100"/>
      <c r="AH29" s="100"/>
      <c r="AI29" s="100"/>
      <c r="AJ29" s="100"/>
      <c r="AK29" s="100"/>
      <c r="AL29" s="100"/>
      <c r="AM29" s="100"/>
      <c r="AN29" s="100"/>
      <c r="AO29" s="100"/>
      <c r="AP29" s="100"/>
      <c r="AQ29" s="100"/>
      <c r="AR29" s="100"/>
      <c r="AS29" s="100"/>
      <c r="AT29" s="100"/>
      <c r="AU29" s="100"/>
      <c r="AV29" s="100"/>
      <c r="AW29" s="100"/>
      <c r="AX29" s="100"/>
      <c r="AY29" s="100"/>
      <c r="AZ29" s="100"/>
      <c r="BA29" s="100"/>
      <c r="BB29" s="100"/>
    </row>
    <row r="30" spans="1:54" ht="18.75" customHeight="1" thickBot="1" x14ac:dyDescent="0.4">
      <c r="A30" s="23"/>
      <c r="B30" s="51"/>
      <c r="C30" s="48"/>
      <c r="D30" s="48"/>
      <c r="E30" s="48"/>
      <c r="F30" s="48"/>
      <c r="G30" s="48"/>
      <c r="H30" s="48"/>
      <c r="I30" s="48"/>
      <c r="J30" s="117" t="s">
        <v>241</v>
      </c>
      <c r="K30" s="519" t="s">
        <v>1033</v>
      </c>
      <c r="L30" s="52"/>
      <c r="N30" s="100"/>
      <c r="O30" s="100"/>
      <c r="P30" s="100"/>
      <c r="Q30" s="100"/>
      <c r="R30" s="100"/>
      <c r="S30" s="100"/>
      <c r="T30" s="100"/>
      <c r="U30" s="100"/>
      <c r="V30" s="100"/>
      <c r="W30" s="100"/>
      <c r="X30" s="100"/>
      <c r="Y30" s="100"/>
      <c r="Z30" s="100"/>
      <c r="AA30" s="100"/>
      <c r="AB30" s="100"/>
      <c r="AC30" s="100"/>
      <c r="AD30" s="100"/>
      <c r="AE30" s="100"/>
      <c r="AF30" s="100"/>
      <c r="AG30" s="100"/>
      <c r="AH30" s="100"/>
      <c r="AI30" s="100"/>
      <c r="AJ30" s="100"/>
      <c r="AK30" s="100"/>
      <c r="AL30" s="100"/>
      <c r="AM30" s="100"/>
      <c r="AN30" s="100"/>
      <c r="AO30" s="100"/>
      <c r="AP30" s="100"/>
      <c r="AQ30" s="100"/>
      <c r="AR30" s="100"/>
      <c r="AS30" s="100"/>
      <c r="AT30" s="100"/>
      <c r="AU30" s="100"/>
      <c r="AV30" s="100"/>
      <c r="AW30" s="100"/>
      <c r="AX30" s="100"/>
      <c r="AY30" s="100"/>
      <c r="AZ30" s="100"/>
      <c r="BA30" s="100"/>
      <c r="BB30" s="100"/>
    </row>
    <row r="31" spans="1:54" ht="15" thickBot="1" x14ac:dyDescent="0.4">
      <c r="A31" s="23"/>
      <c r="B31" s="51"/>
      <c r="C31" s="48"/>
      <c r="D31" s="155" t="s">
        <v>264</v>
      </c>
      <c r="E31" s="158"/>
      <c r="F31" s="158"/>
      <c r="G31" s="158"/>
      <c r="H31" s="48"/>
      <c r="I31" s="48"/>
      <c r="J31" s="118"/>
      <c r="K31" s="48"/>
      <c r="L31" s="52"/>
      <c r="N31" s="100"/>
      <c r="O31" s="100"/>
      <c r="P31" s="100"/>
      <c r="Q31" s="100"/>
      <c r="R31" s="100"/>
      <c r="S31" s="100"/>
      <c r="T31" s="100"/>
      <c r="U31" s="100"/>
      <c r="V31" s="100"/>
      <c r="W31" s="100"/>
      <c r="X31" s="100"/>
      <c r="Y31" s="100"/>
      <c r="Z31" s="100"/>
      <c r="AA31" s="100"/>
      <c r="AB31" s="100"/>
      <c r="AC31" s="100"/>
      <c r="AD31" s="100"/>
      <c r="AE31" s="100"/>
      <c r="AF31" s="100"/>
      <c r="AG31" s="100"/>
      <c r="AH31" s="100"/>
      <c r="AI31" s="100"/>
      <c r="AJ31" s="100"/>
      <c r="AK31" s="100"/>
      <c r="AL31" s="100"/>
      <c r="AM31" s="100"/>
      <c r="AN31" s="100"/>
      <c r="AO31" s="100"/>
      <c r="AP31" s="100"/>
      <c r="AQ31" s="100"/>
      <c r="AR31" s="100"/>
      <c r="AS31" s="100"/>
      <c r="AT31" s="100"/>
      <c r="AU31" s="100"/>
      <c r="AV31" s="100"/>
      <c r="AW31" s="100"/>
      <c r="AX31" s="100"/>
      <c r="AY31" s="100"/>
      <c r="AZ31" s="100"/>
      <c r="BA31" s="100"/>
      <c r="BB31" s="100"/>
    </row>
    <row r="32" spans="1:54" ht="15" thickBot="1" x14ac:dyDescent="0.4">
      <c r="A32" s="23"/>
      <c r="B32" s="51"/>
      <c r="C32" s="48"/>
      <c r="D32" s="87" t="s">
        <v>57</v>
      </c>
      <c r="E32" s="768" t="s">
        <v>854</v>
      </c>
      <c r="F32" s="769"/>
      <c r="G32" s="769"/>
      <c r="H32" s="769"/>
      <c r="I32" s="769"/>
      <c r="J32" s="770"/>
      <c r="K32" s="48"/>
      <c r="L32" s="52"/>
      <c r="N32" s="100"/>
      <c r="O32" s="100"/>
      <c r="P32" s="100"/>
      <c r="Q32" s="100"/>
      <c r="R32" s="100"/>
      <c r="S32" s="100"/>
      <c r="T32" s="100"/>
      <c r="U32" s="100"/>
      <c r="V32" s="100"/>
      <c r="W32" s="100"/>
      <c r="X32" s="100"/>
      <c r="Y32" s="100"/>
      <c r="Z32" s="100"/>
      <c r="AA32" s="100"/>
      <c r="AB32" s="100"/>
      <c r="AC32" s="100"/>
      <c r="AD32" s="100"/>
      <c r="AE32" s="100"/>
      <c r="AF32" s="100"/>
      <c r="AG32" s="100"/>
      <c r="AH32" s="100"/>
      <c r="AI32" s="100"/>
      <c r="AJ32" s="100"/>
      <c r="AK32" s="100"/>
      <c r="AL32" s="100"/>
      <c r="AM32" s="100"/>
      <c r="AN32" s="100"/>
      <c r="AO32" s="100"/>
      <c r="AP32" s="100"/>
      <c r="AQ32" s="100"/>
      <c r="AR32" s="100"/>
      <c r="AS32" s="100"/>
      <c r="AT32" s="100"/>
      <c r="AU32" s="100"/>
      <c r="AV32" s="100"/>
      <c r="AW32" s="100"/>
      <c r="AX32" s="100"/>
      <c r="AY32" s="100"/>
      <c r="AZ32" s="100"/>
      <c r="BA32" s="100"/>
      <c r="BB32" s="100"/>
    </row>
    <row r="33" spans="1:54" ht="15" thickBot="1" x14ac:dyDescent="0.4">
      <c r="A33" s="23"/>
      <c r="B33" s="51"/>
      <c r="C33" s="48"/>
      <c r="D33" s="87" t="s">
        <v>59</v>
      </c>
      <c r="E33" s="771" t="s">
        <v>855</v>
      </c>
      <c r="F33" s="769"/>
      <c r="G33" s="769"/>
      <c r="H33" s="769"/>
      <c r="I33" s="769"/>
      <c r="J33" s="770"/>
      <c r="K33" s="48"/>
      <c r="L33" s="52"/>
      <c r="N33" s="100"/>
      <c r="O33" s="100"/>
      <c r="P33" s="100"/>
      <c r="Q33" s="100"/>
      <c r="R33" s="100"/>
      <c r="S33" s="100"/>
      <c r="T33" s="100"/>
      <c r="U33" s="100"/>
      <c r="V33" s="100"/>
      <c r="W33" s="100"/>
      <c r="X33" s="100"/>
      <c r="Y33" s="100"/>
      <c r="Z33" s="100"/>
      <c r="AA33" s="100"/>
      <c r="AB33" s="100"/>
      <c r="AC33" s="100"/>
      <c r="AD33" s="100"/>
      <c r="AE33" s="100"/>
      <c r="AF33" s="100"/>
      <c r="AG33" s="100"/>
      <c r="AH33" s="100"/>
      <c r="AI33" s="100"/>
      <c r="AJ33" s="100"/>
      <c r="AK33" s="100"/>
      <c r="AL33" s="100"/>
      <c r="AM33" s="100"/>
      <c r="AN33" s="100"/>
      <c r="AO33" s="100"/>
      <c r="AP33" s="100"/>
      <c r="AQ33" s="100"/>
      <c r="AR33" s="100"/>
      <c r="AS33" s="100"/>
      <c r="AT33" s="100"/>
      <c r="AU33" s="100"/>
      <c r="AV33" s="100"/>
      <c r="AW33" s="100"/>
      <c r="AX33" s="100"/>
      <c r="AY33" s="100"/>
      <c r="AZ33" s="100"/>
      <c r="BA33" s="100"/>
      <c r="BB33" s="100"/>
    </row>
    <row r="34" spans="1:54" x14ac:dyDescent="0.35">
      <c r="A34" s="23"/>
      <c r="B34" s="51"/>
      <c r="C34" s="48"/>
      <c r="D34" s="48"/>
      <c r="E34" s="48"/>
      <c r="F34" s="48"/>
      <c r="G34" s="48"/>
      <c r="H34" s="48"/>
      <c r="I34" s="48"/>
      <c r="J34" s="118"/>
      <c r="K34" s="48"/>
      <c r="L34" s="52"/>
      <c r="N34" s="100"/>
      <c r="O34" s="100"/>
      <c r="P34" s="100"/>
      <c r="Q34" s="100"/>
      <c r="R34" s="100"/>
      <c r="S34" s="100"/>
      <c r="T34" s="100"/>
      <c r="U34" s="100"/>
      <c r="V34" s="100"/>
      <c r="W34" s="100"/>
      <c r="X34" s="100"/>
      <c r="Y34" s="100"/>
      <c r="Z34" s="100"/>
      <c r="AA34" s="100"/>
      <c r="AB34" s="100"/>
      <c r="AC34" s="100"/>
      <c r="AD34" s="100"/>
      <c r="AE34" s="100"/>
      <c r="AF34" s="100"/>
      <c r="AG34" s="100"/>
      <c r="AH34" s="100"/>
      <c r="AI34" s="100"/>
      <c r="AJ34" s="100"/>
      <c r="AK34" s="100"/>
      <c r="AL34" s="100"/>
      <c r="AM34" s="100"/>
      <c r="AN34" s="100"/>
      <c r="AO34" s="100"/>
      <c r="AP34" s="100"/>
      <c r="AQ34" s="100"/>
      <c r="AR34" s="100"/>
      <c r="AS34" s="100"/>
      <c r="AT34" s="100"/>
      <c r="AU34" s="100"/>
      <c r="AV34" s="100"/>
      <c r="AW34" s="100"/>
      <c r="AX34" s="100"/>
      <c r="AY34" s="100"/>
      <c r="AZ34" s="100"/>
      <c r="BA34" s="100"/>
      <c r="BB34" s="100"/>
    </row>
    <row r="35" spans="1:54" ht="32.65" customHeight="1" thickBot="1" x14ac:dyDescent="0.4">
      <c r="A35" s="23"/>
      <c r="B35" s="51"/>
      <c r="C35" s="772" t="s">
        <v>774</v>
      </c>
      <c r="D35" s="772"/>
      <c r="E35" s="772"/>
      <c r="F35" s="772"/>
      <c r="G35" s="772"/>
      <c r="H35" s="772"/>
      <c r="I35" s="772"/>
      <c r="J35" s="772"/>
      <c r="K35" s="112"/>
      <c r="L35" s="52"/>
      <c r="N35" s="100"/>
      <c r="O35" s="100"/>
      <c r="P35" s="100"/>
      <c r="Q35" s="100"/>
      <c r="R35" s="100"/>
      <c r="S35" s="100"/>
      <c r="T35" s="100"/>
      <c r="U35" s="100"/>
      <c r="V35" s="100"/>
      <c r="W35" s="100"/>
      <c r="X35" s="100"/>
      <c r="Y35" s="100"/>
      <c r="Z35" s="100"/>
      <c r="AA35" s="100"/>
      <c r="AB35" s="100"/>
      <c r="AC35" s="100"/>
      <c r="AD35" s="100"/>
      <c r="AE35" s="100"/>
      <c r="AF35" s="100"/>
      <c r="AG35" s="100"/>
      <c r="AH35" s="100"/>
      <c r="AI35" s="100"/>
      <c r="AJ35" s="100"/>
      <c r="AK35" s="100"/>
      <c r="AL35" s="100"/>
      <c r="AM35" s="100"/>
      <c r="AN35" s="100"/>
      <c r="AO35" s="100"/>
      <c r="AP35" s="100"/>
      <c r="AQ35" s="100"/>
      <c r="AR35" s="100"/>
      <c r="AS35" s="100"/>
      <c r="AT35" s="100"/>
      <c r="AU35" s="100"/>
      <c r="AV35" s="100"/>
      <c r="AW35" s="100"/>
      <c r="AX35" s="100"/>
      <c r="AY35" s="100"/>
      <c r="AZ35" s="100"/>
      <c r="BA35" s="100"/>
      <c r="BB35" s="100"/>
    </row>
    <row r="36" spans="1:54" ht="48.75" customHeight="1" x14ac:dyDescent="0.35">
      <c r="A36" s="23"/>
      <c r="B36" s="51"/>
      <c r="C36" s="390"/>
      <c r="D36" s="773" t="s">
        <v>1043</v>
      </c>
      <c r="E36" s="774"/>
      <c r="F36" s="774"/>
      <c r="G36" s="774"/>
      <c r="H36" s="774"/>
      <c r="I36" s="774"/>
      <c r="J36" s="774"/>
      <c r="K36" s="775"/>
      <c r="L36" s="52"/>
      <c r="N36" s="100"/>
      <c r="O36" s="100"/>
      <c r="P36" s="100"/>
      <c r="Q36" s="100"/>
      <c r="R36" s="100"/>
      <c r="S36" s="100"/>
      <c r="T36" s="100"/>
      <c r="U36" s="100"/>
      <c r="V36" s="100"/>
      <c r="W36" s="100"/>
      <c r="X36" s="100"/>
      <c r="Y36" s="100"/>
      <c r="Z36" s="100"/>
      <c r="AA36" s="100"/>
      <c r="AB36" s="100"/>
      <c r="AC36" s="100"/>
      <c r="AD36" s="100"/>
      <c r="AE36" s="100"/>
      <c r="AF36" s="100"/>
      <c r="AG36" s="100"/>
      <c r="AH36" s="100"/>
      <c r="AI36" s="100"/>
      <c r="AJ36" s="100"/>
      <c r="AK36" s="100"/>
      <c r="AL36" s="100"/>
      <c r="AM36" s="100"/>
      <c r="AN36" s="100"/>
      <c r="AO36" s="100"/>
      <c r="AP36" s="100"/>
      <c r="AQ36" s="100"/>
      <c r="AR36" s="100"/>
      <c r="AS36" s="100"/>
      <c r="AT36" s="100"/>
      <c r="AU36" s="100"/>
      <c r="AV36" s="100"/>
      <c r="AW36" s="100"/>
      <c r="AX36" s="100"/>
      <c r="AY36" s="100"/>
      <c r="AZ36" s="100"/>
      <c r="BA36" s="100"/>
      <c r="BB36" s="100"/>
    </row>
    <row r="37" spans="1:54" ht="50.25" customHeight="1" x14ac:dyDescent="0.35">
      <c r="A37" s="23"/>
      <c r="B37" s="51"/>
      <c r="C37" s="390"/>
      <c r="D37" s="776"/>
      <c r="E37" s="777"/>
      <c r="F37" s="777"/>
      <c r="G37" s="777"/>
      <c r="H37" s="777"/>
      <c r="I37" s="777"/>
      <c r="J37" s="777"/>
      <c r="K37" s="778"/>
      <c r="L37" s="52"/>
      <c r="N37" s="100"/>
      <c r="O37" s="100"/>
      <c r="P37" s="100"/>
      <c r="Q37" s="100"/>
      <c r="R37" s="100"/>
      <c r="S37" s="100"/>
      <c r="T37" s="100"/>
      <c r="U37" s="100"/>
      <c r="V37" s="100"/>
      <c r="W37" s="100"/>
      <c r="X37" s="100"/>
      <c r="Y37" s="100"/>
      <c r="Z37" s="100"/>
      <c r="AA37" s="100"/>
      <c r="AB37" s="100"/>
      <c r="AC37" s="100"/>
      <c r="AD37" s="100"/>
      <c r="AE37" s="100"/>
      <c r="AF37" s="100"/>
      <c r="AG37" s="100"/>
      <c r="AH37" s="100"/>
      <c r="AI37" s="100"/>
      <c r="AJ37" s="100"/>
      <c r="AK37" s="100"/>
      <c r="AL37" s="100"/>
      <c r="AM37" s="100"/>
      <c r="AN37" s="100"/>
      <c r="AO37" s="100"/>
      <c r="AP37" s="100"/>
      <c r="AQ37" s="100"/>
      <c r="AR37" s="100"/>
      <c r="AS37" s="100"/>
      <c r="AT37" s="100"/>
      <c r="AU37" s="100"/>
      <c r="AV37" s="100"/>
      <c r="AW37" s="100"/>
      <c r="AX37" s="100"/>
      <c r="AY37" s="100"/>
      <c r="AZ37" s="100"/>
      <c r="BA37" s="100"/>
      <c r="BB37" s="100"/>
    </row>
    <row r="38" spans="1:54" ht="50.25" customHeight="1" x14ac:dyDescent="0.35">
      <c r="A38" s="23"/>
      <c r="B38" s="51"/>
      <c r="C38" s="390"/>
      <c r="D38" s="776"/>
      <c r="E38" s="777"/>
      <c r="F38" s="777"/>
      <c r="G38" s="777"/>
      <c r="H38" s="777"/>
      <c r="I38" s="777"/>
      <c r="J38" s="777"/>
      <c r="K38" s="778"/>
      <c r="L38" s="52"/>
      <c r="N38" s="100"/>
      <c r="O38" s="100"/>
      <c r="P38" s="100"/>
      <c r="Q38" s="100"/>
      <c r="R38" s="100"/>
      <c r="S38" s="100"/>
      <c r="T38" s="100"/>
      <c r="U38" s="100"/>
      <c r="V38" s="100"/>
      <c r="W38" s="100"/>
      <c r="X38" s="100"/>
      <c r="Y38" s="100"/>
      <c r="Z38" s="100"/>
      <c r="AA38" s="100"/>
      <c r="AB38" s="100"/>
      <c r="AC38" s="100"/>
      <c r="AD38" s="100"/>
      <c r="AE38" s="100"/>
      <c r="AF38" s="100"/>
      <c r="AG38" s="100"/>
      <c r="AH38" s="100"/>
      <c r="AI38" s="100"/>
      <c r="AJ38" s="100"/>
      <c r="AK38" s="100"/>
      <c r="AL38" s="100"/>
      <c r="AM38" s="100"/>
      <c r="AN38" s="100"/>
      <c r="AO38" s="100"/>
      <c r="AP38" s="100"/>
      <c r="AQ38" s="100"/>
      <c r="AR38" s="100"/>
      <c r="AS38" s="100"/>
      <c r="AT38" s="100"/>
      <c r="AU38" s="100"/>
      <c r="AV38" s="100"/>
      <c r="AW38" s="100"/>
      <c r="AX38" s="100"/>
      <c r="AY38" s="100"/>
      <c r="AZ38" s="100"/>
      <c r="BA38" s="100"/>
      <c r="BB38" s="100"/>
    </row>
    <row r="39" spans="1:54" ht="34.5" customHeight="1" x14ac:dyDescent="0.35">
      <c r="A39" s="23"/>
      <c r="B39" s="51"/>
      <c r="C39" s="390"/>
      <c r="D39" s="776"/>
      <c r="E39" s="777"/>
      <c r="F39" s="777"/>
      <c r="G39" s="777"/>
      <c r="H39" s="777"/>
      <c r="I39" s="777"/>
      <c r="J39" s="777"/>
      <c r="K39" s="778"/>
      <c r="L39" s="52"/>
      <c r="N39" s="100"/>
      <c r="O39" s="100"/>
      <c r="P39" s="100"/>
      <c r="Q39" s="100"/>
      <c r="R39" s="100"/>
      <c r="S39" s="100"/>
      <c r="T39" s="100"/>
      <c r="U39" s="100"/>
      <c r="V39" s="100"/>
      <c r="W39" s="100"/>
      <c r="X39" s="100"/>
      <c r="Y39" s="100"/>
      <c r="Z39" s="100"/>
      <c r="AA39" s="100"/>
      <c r="AB39" s="100"/>
      <c r="AC39" s="100"/>
      <c r="AD39" s="100"/>
      <c r="AE39" s="100"/>
      <c r="AF39" s="100"/>
      <c r="AG39" s="100"/>
      <c r="AH39" s="100"/>
      <c r="AI39" s="100"/>
      <c r="AJ39" s="100"/>
      <c r="AK39" s="100"/>
      <c r="AL39" s="100"/>
      <c r="AM39" s="100"/>
      <c r="AN39" s="100"/>
      <c r="AO39" s="100"/>
      <c r="AP39" s="100"/>
      <c r="AQ39" s="100"/>
      <c r="AR39" s="100"/>
      <c r="AS39" s="100"/>
      <c r="AT39" s="100"/>
      <c r="AU39" s="100"/>
      <c r="AV39" s="100"/>
      <c r="AW39" s="100"/>
      <c r="AX39" s="100"/>
      <c r="AY39" s="100"/>
      <c r="AZ39" s="100"/>
      <c r="BA39" s="100"/>
      <c r="BB39" s="100"/>
    </row>
    <row r="40" spans="1:54" ht="34.5" customHeight="1" x14ac:dyDescent="0.35">
      <c r="A40" s="23"/>
      <c r="B40" s="51"/>
      <c r="C40" s="390"/>
      <c r="D40" s="776"/>
      <c r="E40" s="777"/>
      <c r="F40" s="777"/>
      <c r="G40" s="777"/>
      <c r="H40" s="777"/>
      <c r="I40" s="777"/>
      <c r="J40" s="777"/>
      <c r="K40" s="778"/>
      <c r="L40" s="52"/>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00"/>
      <c r="AO40" s="100"/>
      <c r="AP40" s="100"/>
      <c r="AQ40" s="100"/>
      <c r="AR40" s="100"/>
      <c r="AS40" s="100"/>
      <c r="AT40" s="100"/>
      <c r="AU40" s="100"/>
      <c r="AV40" s="100"/>
      <c r="AW40" s="100"/>
      <c r="AX40" s="100"/>
      <c r="AY40" s="100"/>
      <c r="AZ40" s="100"/>
      <c r="BA40" s="100"/>
      <c r="BB40" s="100"/>
    </row>
    <row r="41" spans="1:54" ht="34.5" customHeight="1" x14ac:dyDescent="0.35">
      <c r="A41" s="23"/>
      <c r="B41" s="51"/>
      <c r="C41" s="390"/>
      <c r="D41" s="776"/>
      <c r="E41" s="777"/>
      <c r="F41" s="777"/>
      <c r="G41" s="777"/>
      <c r="H41" s="777"/>
      <c r="I41" s="777"/>
      <c r="J41" s="777"/>
      <c r="K41" s="778"/>
      <c r="L41" s="52"/>
      <c r="N41" s="100"/>
      <c r="O41" s="100"/>
      <c r="P41" s="100"/>
      <c r="Q41" s="100"/>
      <c r="R41" s="100"/>
      <c r="S41" s="100"/>
      <c r="T41" s="100"/>
      <c r="U41" s="100"/>
      <c r="V41" s="100"/>
      <c r="W41" s="100"/>
      <c r="X41" s="100"/>
      <c r="Y41" s="100"/>
      <c r="Z41" s="100"/>
      <c r="AA41" s="100"/>
      <c r="AB41" s="100"/>
      <c r="AC41" s="100"/>
      <c r="AD41" s="100"/>
      <c r="AE41" s="100"/>
      <c r="AF41" s="100"/>
      <c r="AG41" s="100"/>
      <c r="AH41" s="100"/>
      <c r="AI41" s="100"/>
      <c r="AJ41" s="100"/>
      <c r="AK41" s="100"/>
      <c r="AL41" s="100"/>
      <c r="AM41" s="100"/>
      <c r="AN41" s="100"/>
      <c r="AO41" s="100"/>
      <c r="AP41" s="100"/>
      <c r="AQ41" s="100"/>
      <c r="AR41" s="100"/>
      <c r="AS41" s="100"/>
      <c r="AT41" s="100"/>
      <c r="AU41" s="100"/>
      <c r="AV41" s="100"/>
      <c r="AW41" s="100"/>
      <c r="AX41" s="100"/>
      <c r="AY41" s="100"/>
      <c r="AZ41" s="100"/>
      <c r="BA41" s="100"/>
      <c r="BB41" s="100"/>
    </row>
    <row r="42" spans="1:54" ht="34.5" customHeight="1" x14ac:dyDescent="0.35">
      <c r="A42" s="23"/>
      <c r="B42" s="51"/>
      <c r="C42" s="390"/>
      <c r="D42" s="776"/>
      <c r="E42" s="777"/>
      <c r="F42" s="777"/>
      <c r="G42" s="777"/>
      <c r="H42" s="777"/>
      <c r="I42" s="777"/>
      <c r="J42" s="777"/>
      <c r="K42" s="778"/>
      <c r="L42" s="52"/>
      <c r="N42" s="100"/>
      <c r="O42" s="100"/>
      <c r="P42" s="100"/>
      <c r="Q42" s="100"/>
      <c r="R42" s="100"/>
      <c r="S42" s="100"/>
      <c r="T42" s="100"/>
      <c r="U42" s="100"/>
      <c r="V42" s="100"/>
      <c r="W42" s="100"/>
      <c r="X42" s="100"/>
      <c r="Y42" s="100"/>
      <c r="Z42" s="100"/>
      <c r="AA42" s="100"/>
      <c r="AB42" s="100"/>
      <c r="AC42" s="100"/>
      <c r="AD42" s="100"/>
      <c r="AE42" s="100"/>
      <c r="AF42" s="100"/>
      <c r="AG42" s="100"/>
      <c r="AH42" s="100"/>
      <c r="AI42" s="100"/>
      <c r="AJ42" s="100"/>
      <c r="AK42" s="100"/>
      <c r="AL42" s="100"/>
      <c r="AM42" s="100"/>
      <c r="AN42" s="100"/>
      <c r="AO42" s="100"/>
      <c r="AP42" s="100"/>
      <c r="AQ42" s="100"/>
      <c r="AR42" s="100"/>
      <c r="AS42" s="100"/>
      <c r="AT42" s="100"/>
      <c r="AU42" s="100"/>
      <c r="AV42" s="100"/>
      <c r="AW42" s="100"/>
      <c r="AX42" s="100"/>
      <c r="AY42" s="100"/>
      <c r="AZ42" s="100"/>
      <c r="BA42" s="100"/>
      <c r="BB42" s="100"/>
    </row>
    <row r="43" spans="1:54" ht="34.5" customHeight="1" thickBot="1" x14ac:dyDescent="0.4">
      <c r="A43" s="23"/>
      <c r="B43" s="51"/>
      <c r="C43" s="390"/>
      <c r="D43" s="779"/>
      <c r="E43" s="780"/>
      <c r="F43" s="780"/>
      <c r="G43" s="780"/>
      <c r="H43" s="780"/>
      <c r="I43" s="780"/>
      <c r="J43" s="780"/>
      <c r="K43" s="781"/>
      <c r="L43" s="52"/>
      <c r="N43" s="100"/>
      <c r="O43" s="100"/>
      <c r="P43" s="100"/>
      <c r="Q43" s="100"/>
      <c r="R43" s="100"/>
      <c r="S43" s="100"/>
      <c r="T43" s="100"/>
      <c r="U43" s="100"/>
      <c r="V43" s="100"/>
      <c r="W43" s="100"/>
      <c r="X43" s="100"/>
      <c r="Y43" s="100"/>
      <c r="Z43" s="100"/>
      <c r="AA43" s="100"/>
      <c r="AB43" s="100"/>
      <c r="AC43" s="100"/>
      <c r="AD43" s="100"/>
      <c r="AE43" s="100"/>
      <c r="AF43" s="100"/>
      <c r="AG43" s="100"/>
      <c r="AH43" s="100"/>
      <c r="AI43" s="100"/>
      <c r="AJ43" s="100"/>
      <c r="AK43" s="100"/>
      <c r="AL43" s="100"/>
      <c r="AM43" s="100"/>
      <c r="AN43" s="100"/>
      <c r="AO43" s="100"/>
      <c r="AP43" s="100"/>
      <c r="AQ43" s="100"/>
      <c r="AR43" s="100"/>
      <c r="AS43" s="100"/>
      <c r="AT43" s="100"/>
      <c r="AU43" s="100"/>
      <c r="AV43" s="100"/>
      <c r="AW43" s="100"/>
      <c r="AX43" s="100"/>
      <c r="AY43" s="100"/>
      <c r="AZ43" s="100"/>
      <c r="BA43" s="100"/>
      <c r="BB43" s="100"/>
    </row>
    <row r="44" spans="1:54" x14ac:dyDescent="0.35">
      <c r="A44" s="23"/>
      <c r="B44" s="51"/>
      <c r="C44" s="48"/>
      <c r="D44" s="48"/>
      <c r="E44" s="48"/>
      <c r="F44" s="48"/>
      <c r="G44" s="48"/>
      <c r="H44" s="48"/>
      <c r="I44" s="48"/>
      <c r="J44" s="118"/>
      <c r="K44" s="48"/>
      <c r="L44" s="52"/>
      <c r="N44" s="100"/>
      <c r="O44" s="100"/>
      <c r="P44" s="100"/>
      <c r="Q44" s="100"/>
      <c r="R44" s="100"/>
      <c r="S44" s="100"/>
      <c r="T44" s="100"/>
      <c r="U44" s="100"/>
      <c r="V44" s="100"/>
      <c r="W44" s="100"/>
      <c r="X44" s="100"/>
      <c r="Y44" s="100"/>
      <c r="Z44" s="100"/>
      <c r="AA44" s="100"/>
      <c r="AB44" s="100"/>
      <c r="AC44" s="100"/>
      <c r="AD44" s="100"/>
      <c r="AE44" s="100"/>
      <c r="AF44" s="100"/>
      <c r="AG44" s="100"/>
      <c r="AH44" s="100"/>
      <c r="AI44" s="100"/>
      <c r="AJ44" s="100"/>
      <c r="AK44" s="100"/>
      <c r="AL44" s="100"/>
      <c r="AM44" s="100"/>
      <c r="AN44" s="100"/>
      <c r="AO44" s="100"/>
      <c r="AP44" s="100"/>
      <c r="AQ44" s="100"/>
      <c r="AR44" s="100"/>
      <c r="AS44" s="100"/>
      <c r="AT44" s="100"/>
      <c r="AU44" s="100"/>
      <c r="AV44" s="100"/>
      <c r="AW44" s="100"/>
      <c r="AX44" s="100"/>
      <c r="AY44" s="100"/>
      <c r="AZ44" s="100"/>
      <c r="BA44" s="100"/>
      <c r="BB44" s="100"/>
    </row>
    <row r="45" spans="1:54" ht="8.5" customHeight="1" x14ac:dyDescent="0.35">
      <c r="A45" s="23"/>
      <c r="B45" s="51"/>
      <c r="C45" s="48"/>
      <c r="D45" s="48"/>
      <c r="E45" s="48"/>
      <c r="F45" s="48"/>
      <c r="G45" s="48"/>
      <c r="H45" s="48"/>
      <c r="I45" s="48"/>
      <c r="J45" s="118"/>
      <c r="K45" s="48"/>
      <c r="L45" s="52"/>
      <c r="N45" s="100"/>
      <c r="O45" s="100"/>
      <c r="P45" s="100"/>
      <c r="Q45" s="100"/>
      <c r="R45" s="100"/>
      <c r="S45" s="100"/>
      <c r="T45" s="100"/>
      <c r="U45" s="100"/>
      <c r="V45" s="100"/>
      <c r="W45" s="100"/>
      <c r="X45" s="100"/>
      <c r="Y45" s="100"/>
      <c r="Z45" s="100"/>
      <c r="AA45" s="100"/>
      <c r="AB45" s="100"/>
      <c r="AC45" s="100"/>
      <c r="AD45" s="100"/>
      <c r="AE45" s="100"/>
      <c r="AF45" s="100"/>
      <c r="AG45" s="100"/>
      <c r="AH45" s="100"/>
      <c r="AI45" s="100"/>
      <c r="AJ45" s="100"/>
      <c r="AK45" s="100"/>
      <c r="AL45" s="100"/>
      <c r="AM45" s="100"/>
      <c r="AN45" s="100"/>
      <c r="AO45" s="100"/>
      <c r="AP45" s="100"/>
      <c r="AQ45" s="100"/>
      <c r="AR45" s="100"/>
      <c r="AS45" s="100"/>
      <c r="AT45" s="100"/>
      <c r="AU45" s="100"/>
      <c r="AV45" s="100"/>
      <c r="AW45" s="100"/>
      <c r="AX45" s="100"/>
      <c r="AY45" s="100"/>
      <c r="AZ45" s="100"/>
      <c r="BA45" s="100"/>
      <c r="BB45" s="100"/>
    </row>
    <row r="46" spans="1:54" ht="25.15" customHeight="1" thickBot="1" x14ac:dyDescent="0.4">
      <c r="A46" s="23"/>
      <c r="B46" s="51"/>
      <c r="C46" s="54"/>
      <c r="D46" s="766" t="s">
        <v>833</v>
      </c>
      <c r="E46" s="766"/>
      <c r="F46" s="766" t="s">
        <v>786</v>
      </c>
      <c r="G46" s="766"/>
      <c r="H46" s="767" t="s">
        <v>244</v>
      </c>
      <c r="I46" s="767"/>
      <c r="J46" s="108" t="s">
        <v>245</v>
      </c>
      <c r="K46" s="108" t="s">
        <v>226</v>
      </c>
      <c r="L46" s="52"/>
      <c r="M46" s="6"/>
      <c r="N46" s="100"/>
      <c r="O46" s="100"/>
      <c r="P46" s="100"/>
      <c r="Q46" s="100"/>
      <c r="R46" s="100"/>
      <c r="S46" s="100"/>
      <c r="T46" s="100"/>
      <c r="U46" s="100"/>
      <c r="V46" s="100"/>
      <c r="W46" s="100"/>
      <c r="X46" s="100"/>
      <c r="Y46" s="100"/>
      <c r="Z46" s="100"/>
      <c r="AA46" s="100"/>
      <c r="AB46" s="100"/>
      <c r="AC46" s="100"/>
      <c r="AD46" s="100"/>
      <c r="AE46" s="100"/>
      <c r="AF46" s="100"/>
      <c r="AG46" s="100"/>
      <c r="AH46" s="100"/>
      <c r="AI46" s="100"/>
      <c r="AJ46" s="100"/>
      <c r="AK46" s="100"/>
      <c r="AL46" s="100"/>
      <c r="AM46" s="100"/>
      <c r="AN46" s="100"/>
      <c r="AO46" s="100"/>
      <c r="AP46" s="100"/>
      <c r="AQ46" s="100"/>
      <c r="AR46" s="100"/>
      <c r="AS46" s="100"/>
      <c r="AT46" s="100"/>
      <c r="AU46" s="100"/>
      <c r="AV46" s="100"/>
      <c r="AW46" s="100"/>
      <c r="AX46" s="100"/>
      <c r="AY46" s="100"/>
      <c r="AZ46" s="100"/>
      <c r="BA46" s="100"/>
      <c r="BB46" s="100"/>
    </row>
    <row r="47" spans="1:54" ht="40.15" customHeight="1" thickBot="1" x14ac:dyDescent="0.4">
      <c r="A47" s="23"/>
      <c r="B47" s="51"/>
      <c r="C47" s="765" t="s">
        <v>783</v>
      </c>
      <c r="D47" s="757"/>
      <c r="E47" s="758"/>
      <c r="F47" s="757"/>
      <c r="G47" s="758"/>
      <c r="H47" s="757"/>
      <c r="I47" s="758"/>
      <c r="J47" s="114"/>
      <c r="K47" s="114"/>
      <c r="L47" s="52"/>
      <c r="M47" s="6"/>
      <c r="N47" s="100"/>
      <c r="O47" s="100"/>
      <c r="P47" s="100"/>
      <c r="Q47" s="100"/>
      <c r="R47" s="100"/>
      <c r="S47" s="100"/>
      <c r="T47" s="100"/>
      <c r="U47" s="100"/>
      <c r="V47" s="100"/>
      <c r="W47" s="100"/>
      <c r="X47" s="100"/>
      <c r="Y47" s="100"/>
      <c r="Z47" s="100"/>
      <c r="AA47" s="100"/>
      <c r="AB47" s="100"/>
      <c r="AC47" s="100"/>
      <c r="AD47" s="100"/>
      <c r="AE47" s="100"/>
      <c r="AF47" s="100"/>
      <c r="AG47" s="100"/>
      <c r="AH47" s="100"/>
      <c r="AI47" s="100"/>
      <c r="AJ47" s="100"/>
      <c r="AK47" s="100"/>
      <c r="AL47" s="100"/>
      <c r="AM47" s="100"/>
      <c r="AN47" s="100"/>
      <c r="AO47" s="100"/>
      <c r="AP47" s="100"/>
      <c r="AQ47" s="100"/>
      <c r="AR47" s="100"/>
      <c r="AS47" s="100"/>
      <c r="AT47" s="100"/>
      <c r="AU47" s="100"/>
      <c r="AV47" s="100"/>
      <c r="AW47" s="100"/>
      <c r="AX47" s="100"/>
      <c r="AY47" s="100"/>
      <c r="AZ47" s="100"/>
      <c r="BA47" s="100"/>
      <c r="BB47" s="100"/>
    </row>
    <row r="48" spans="1:54" ht="40.15" customHeight="1" thickBot="1" x14ac:dyDescent="0.4">
      <c r="A48" s="23"/>
      <c r="B48" s="51"/>
      <c r="C48" s="765"/>
      <c r="D48" s="757"/>
      <c r="E48" s="758"/>
      <c r="F48" s="757"/>
      <c r="G48" s="758"/>
      <c r="H48" s="757"/>
      <c r="I48" s="758"/>
      <c r="J48" s="114"/>
      <c r="K48" s="114"/>
      <c r="L48" s="52"/>
      <c r="N48" s="100"/>
      <c r="O48" s="100"/>
      <c r="P48" s="100"/>
      <c r="Q48" s="100"/>
      <c r="R48" s="100"/>
      <c r="S48" s="100"/>
      <c r="T48" s="100"/>
      <c r="U48" s="100"/>
      <c r="V48" s="100"/>
      <c r="W48" s="100"/>
      <c r="X48" s="100"/>
      <c r="Y48" s="100"/>
      <c r="Z48" s="100"/>
      <c r="AA48" s="100"/>
      <c r="AB48" s="100"/>
      <c r="AC48" s="100"/>
      <c r="AD48" s="100"/>
      <c r="AE48" s="100"/>
      <c r="AF48" s="100"/>
      <c r="AG48" s="100"/>
      <c r="AH48" s="100"/>
      <c r="AI48" s="100"/>
      <c r="AJ48" s="100"/>
      <c r="AK48" s="100"/>
      <c r="AL48" s="100"/>
      <c r="AM48" s="100"/>
      <c r="AN48" s="100"/>
      <c r="AO48" s="100"/>
      <c r="AP48" s="100"/>
      <c r="AQ48" s="100"/>
      <c r="AR48" s="100"/>
      <c r="AS48" s="100"/>
      <c r="AT48" s="100"/>
      <c r="AU48" s="100"/>
      <c r="AV48" s="100"/>
      <c r="AW48" s="100"/>
      <c r="AX48" s="100"/>
      <c r="AY48" s="100"/>
      <c r="AZ48" s="100"/>
      <c r="BA48" s="100"/>
      <c r="BB48" s="100"/>
    </row>
    <row r="49" spans="1:54" ht="48" customHeight="1" thickBot="1" x14ac:dyDescent="0.4">
      <c r="A49" s="23"/>
      <c r="B49" s="51"/>
      <c r="C49" s="765"/>
      <c r="D49" s="757"/>
      <c r="E49" s="758"/>
      <c r="F49" s="757"/>
      <c r="G49" s="758"/>
      <c r="H49" s="757"/>
      <c r="I49" s="758"/>
      <c r="J49" s="114"/>
      <c r="K49" s="114"/>
      <c r="L49" s="52"/>
      <c r="N49" s="100"/>
      <c r="O49" s="100"/>
      <c r="P49" s="100"/>
      <c r="Q49" s="100"/>
      <c r="R49" s="100"/>
      <c r="S49" s="100"/>
      <c r="T49" s="100"/>
      <c r="U49" s="100"/>
      <c r="V49" s="100"/>
      <c r="W49" s="100"/>
      <c r="X49" s="100"/>
      <c r="Y49" s="100"/>
      <c r="Z49" s="100"/>
      <c r="AA49" s="100"/>
      <c r="AB49" s="100"/>
      <c r="AC49" s="100"/>
      <c r="AD49" s="100"/>
      <c r="AE49" s="100"/>
      <c r="AF49" s="100"/>
      <c r="AG49" s="100"/>
      <c r="AH49" s="100"/>
      <c r="AI49" s="100"/>
      <c r="AJ49" s="100"/>
      <c r="AK49" s="100"/>
      <c r="AL49" s="100"/>
      <c r="AM49" s="100"/>
      <c r="AN49" s="100"/>
      <c r="AO49" s="100"/>
      <c r="AP49" s="100"/>
      <c r="AQ49" s="100"/>
      <c r="AR49" s="100"/>
      <c r="AS49" s="100"/>
      <c r="AT49" s="100"/>
      <c r="AU49" s="100"/>
      <c r="AV49" s="100"/>
      <c r="AW49" s="100"/>
      <c r="AX49" s="100"/>
      <c r="AY49" s="100"/>
      <c r="AZ49" s="100"/>
      <c r="BA49" s="100"/>
      <c r="BB49" s="100"/>
    </row>
    <row r="50" spans="1:54" ht="25.9" customHeight="1" thickBot="1" x14ac:dyDescent="0.4">
      <c r="A50" s="23"/>
      <c r="B50" s="51"/>
      <c r="C50" s="765"/>
      <c r="D50" s="48"/>
      <c r="E50" s="48"/>
      <c r="F50" s="48"/>
      <c r="G50" s="48"/>
      <c r="H50" s="48"/>
      <c r="I50" s="48"/>
      <c r="J50" s="117" t="s">
        <v>241</v>
      </c>
      <c r="K50" s="119"/>
      <c r="L50" s="52"/>
      <c r="N50" s="100"/>
      <c r="O50" s="100"/>
      <c r="P50" s="100"/>
      <c r="Q50" s="100"/>
      <c r="R50" s="100"/>
      <c r="S50" s="100"/>
      <c r="T50" s="100"/>
      <c r="U50" s="100"/>
      <c r="V50" s="100"/>
      <c r="W50" s="100"/>
      <c r="X50" s="100"/>
      <c r="Y50" s="100"/>
      <c r="Z50" s="100"/>
      <c r="AA50" s="100"/>
      <c r="AB50" s="100"/>
      <c r="AC50" s="100"/>
      <c r="AD50" s="100"/>
      <c r="AE50" s="100"/>
      <c r="AF50" s="100"/>
      <c r="AG50" s="100"/>
      <c r="AH50" s="100"/>
      <c r="AI50" s="100"/>
      <c r="AJ50" s="100"/>
      <c r="AK50" s="100"/>
      <c r="AL50" s="100"/>
      <c r="AM50" s="100"/>
      <c r="AN50" s="100"/>
      <c r="AO50" s="100"/>
      <c r="AP50" s="100"/>
      <c r="AQ50" s="100"/>
      <c r="AR50" s="100"/>
      <c r="AS50" s="100"/>
      <c r="AT50" s="100"/>
      <c r="AU50" s="100"/>
      <c r="AV50" s="100"/>
      <c r="AW50" s="100"/>
      <c r="AX50" s="100"/>
      <c r="AY50" s="100"/>
      <c r="AZ50" s="100"/>
      <c r="BA50" s="100"/>
      <c r="BB50" s="100"/>
    </row>
    <row r="51" spans="1:54" ht="15" thickBot="1" x14ac:dyDescent="0.4">
      <c r="A51" s="23"/>
      <c r="B51" s="51"/>
      <c r="C51" s="48"/>
      <c r="D51" s="155" t="s">
        <v>264</v>
      </c>
      <c r="E51" s="158"/>
      <c r="F51" s="158"/>
      <c r="G51" s="158"/>
      <c r="H51" s="48"/>
      <c r="I51" s="48"/>
      <c r="J51" s="118"/>
      <c r="K51" s="48"/>
      <c r="L51" s="52"/>
      <c r="N51" s="100"/>
      <c r="O51" s="100"/>
      <c r="P51" s="100"/>
      <c r="Q51" s="100"/>
      <c r="R51" s="100"/>
      <c r="S51" s="100"/>
      <c r="T51" s="100"/>
      <c r="U51" s="100"/>
      <c r="V51" s="100"/>
      <c r="W51" s="100"/>
      <c r="X51" s="100"/>
      <c r="Y51" s="100"/>
      <c r="Z51" s="100"/>
      <c r="AA51" s="100"/>
      <c r="AB51" s="100"/>
      <c r="AC51" s="100"/>
      <c r="AD51" s="100"/>
      <c r="AE51" s="100"/>
      <c r="AF51" s="100"/>
      <c r="AG51" s="100"/>
      <c r="AH51" s="100"/>
      <c r="AI51" s="100"/>
      <c r="AJ51" s="100"/>
      <c r="AK51" s="100"/>
      <c r="AL51" s="100"/>
      <c r="AM51" s="100"/>
      <c r="AN51" s="100"/>
      <c r="AO51" s="100"/>
      <c r="AP51" s="100"/>
      <c r="AQ51" s="100"/>
      <c r="AR51" s="100"/>
      <c r="AS51" s="100"/>
      <c r="AT51" s="100"/>
      <c r="AU51" s="100"/>
      <c r="AV51" s="100"/>
      <c r="AW51" s="100"/>
      <c r="AX51" s="100"/>
      <c r="AY51" s="100"/>
      <c r="AZ51" s="100"/>
      <c r="BA51" s="100"/>
      <c r="BB51" s="100"/>
    </row>
    <row r="52" spans="1:54" ht="15" thickBot="1" x14ac:dyDescent="0.4">
      <c r="A52" s="23"/>
      <c r="B52" s="51"/>
      <c r="C52" s="48"/>
      <c r="D52" s="87" t="s">
        <v>57</v>
      </c>
      <c r="E52" s="768"/>
      <c r="F52" s="769"/>
      <c r="G52" s="769"/>
      <c r="H52" s="769"/>
      <c r="I52" s="769"/>
      <c r="J52" s="770"/>
      <c r="K52" s="48"/>
      <c r="L52" s="52"/>
      <c r="N52" s="100"/>
      <c r="O52" s="100"/>
      <c r="P52" s="100"/>
      <c r="Q52" s="100"/>
      <c r="R52" s="100"/>
      <c r="S52" s="100"/>
      <c r="T52" s="100"/>
      <c r="U52" s="100"/>
      <c r="V52" s="100"/>
      <c r="W52" s="100"/>
      <c r="X52" s="100"/>
      <c r="Y52" s="100"/>
      <c r="Z52" s="100"/>
      <c r="AA52" s="100"/>
      <c r="AB52" s="100"/>
      <c r="AC52" s="100"/>
      <c r="AD52" s="100"/>
      <c r="AE52" s="100"/>
      <c r="AF52" s="100"/>
      <c r="AG52" s="100"/>
      <c r="AH52" s="100"/>
      <c r="AI52" s="100"/>
      <c r="AJ52" s="100"/>
      <c r="AK52" s="100"/>
      <c r="AL52" s="100"/>
      <c r="AM52" s="100"/>
      <c r="AN52" s="100"/>
      <c r="AO52" s="100"/>
      <c r="AP52" s="100"/>
      <c r="AQ52" s="100"/>
      <c r="AR52" s="100"/>
      <c r="AS52" s="100"/>
      <c r="AT52" s="100"/>
      <c r="AU52" s="100"/>
      <c r="AV52" s="100"/>
      <c r="AW52" s="100"/>
      <c r="AX52" s="100"/>
      <c r="AY52" s="100"/>
      <c r="AZ52" s="100"/>
      <c r="BA52" s="100"/>
      <c r="BB52" s="100"/>
    </row>
    <row r="53" spans="1:54" ht="15" thickBot="1" x14ac:dyDescent="0.4">
      <c r="A53" s="23"/>
      <c r="B53" s="51"/>
      <c r="C53" s="48"/>
      <c r="D53" s="87" t="s">
        <v>59</v>
      </c>
      <c r="E53" s="768"/>
      <c r="F53" s="769"/>
      <c r="G53" s="769"/>
      <c r="H53" s="769"/>
      <c r="I53" s="769"/>
      <c r="J53" s="770"/>
      <c r="K53" s="48"/>
      <c r="L53" s="52"/>
      <c r="N53" s="100"/>
      <c r="O53" s="100"/>
      <c r="P53" s="100"/>
      <c r="Q53" s="100"/>
      <c r="R53" s="100"/>
      <c r="S53" s="100"/>
      <c r="T53" s="100"/>
      <c r="U53" s="100"/>
      <c r="V53" s="100"/>
      <c r="W53" s="100"/>
      <c r="X53" s="100"/>
      <c r="Y53" s="100"/>
      <c r="Z53" s="100"/>
      <c r="AA53" s="100"/>
      <c r="AB53" s="100"/>
      <c r="AC53" s="100"/>
      <c r="AD53" s="100"/>
      <c r="AE53" s="100"/>
      <c r="AF53" s="100"/>
      <c r="AG53" s="100"/>
      <c r="AH53" s="100"/>
      <c r="AI53" s="100"/>
      <c r="AJ53" s="100"/>
      <c r="AK53" s="100"/>
      <c r="AL53" s="100"/>
      <c r="AM53" s="100"/>
      <c r="AN53" s="100"/>
      <c r="AO53" s="100"/>
      <c r="AP53" s="100"/>
      <c r="AQ53" s="100"/>
      <c r="AR53" s="100"/>
      <c r="AS53" s="100"/>
      <c r="AT53" s="100"/>
      <c r="AU53" s="100"/>
      <c r="AV53" s="100"/>
      <c r="AW53" s="100"/>
      <c r="AX53" s="100"/>
      <c r="AY53" s="100"/>
      <c r="AZ53" s="100"/>
      <c r="BA53" s="100"/>
      <c r="BB53" s="100"/>
    </row>
    <row r="54" spans="1:54" ht="15" thickBot="1" x14ac:dyDescent="0.4">
      <c r="A54" s="23"/>
      <c r="B54" s="51"/>
      <c r="C54" s="48"/>
      <c r="D54" s="87"/>
      <c r="E54" s="48"/>
      <c r="F54" s="48"/>
      <c r="G54" s="48"/>
      <c r="H54" s="48"/>
      <c r="I54" s="48"/>
      <c r="J54" s="48"/>
      <c r="K54" s="48"/>
      <c r="L54" s="52"/>
      <c r="N54" s="100"/>
      <c r="O54" s="100"/>
      <c r="P54" s="100"/>
      <c r="Q54" s="100"/>
      <c r="R54" s="100"/>
      <c r="S54" s="100"/>
      <c r="T54" s="100"/>
      <c r="U54" s="100"/>
      <c r="V54" s="100"/>
      <c r="W54" s="100"/>
      <c r="X54" s="100"/>
      <c r="Y54" s="100"/>
      <c r="Z54" s="100"/>
      <c r="AA54" s="100"/>
      <c r="AB54" s="100"/>
      <c r="AC54" s="100"/>
      <c r="AD54" s="100"/>
      <c r="AE54" s="100"/>
      <c r="AF54" s="100"/>
      <c r="AG54" s="100"/>
      <c r="AH54" s="100"/>
      <c r="AI54" s="100"/>
      <c r="AJ54" s="100"/>
      <c r="AK54" s="100"/>
      <c r="AL54" s="100"/>
      <c r="AM54" s="100"/>
      <c r="AN54" s="100"/>
      <c r="AO54" s="100"/>
      <c r="AP54" s="100"/>
      <c r="AQ54" s="100"/>
      <c r="AR54" s="100"/>
      <c r="AS54" s="100"/>
      <c r="AT54" s="100"/>
      <c r="AU54" s="100"/>
      <c r="AV54" s="100"/>
      <c r="AW54" s="100"/>
      <c r="AX54" s="100"/>
      <c r="AY54" s="100"/>
      <c r="AZ54" s="100"/>
      <c r="BA54" s="100"/>
      <c r="BB54" s="100"/>
    </row>
    <row r="55" spans="1:54" ht="190.9" customHeight="1" thickBot="1" x14ac:dyDescent="0.4">
      <c r="A55" s="23"/>
      <c r="B55" s="51"/>
      <c r="C55" s="782" t="s">
        <v>246</v>
      </c>
      <c r="D55" s="782"/>
      <c r="E55" s="782"/>
      <c r="F55" s="412"/>
      <c r="G55" s="413"/>
      <c r="H55" s="410"/>
      <c r="I55" s="410"/>
      <c r="J55" s="410"/>
      <c r="K55" s="411"/>
      <c r="L55" s="52"/>
      <c r="N55" s="100"/>
      <c r="O55" s="100"/>
      <c r="P55" s="100"/>
      <c r="Q55" s="100"/>
      <c r="R55" s="100"/>
      <c r="S55" s="100"/>
      <c r="T55" s="100"/>
      <c r="U55" s="100"/>
      <c r="V55" s="100"/>
      <c r="W55" s="100"/>
      <c r="X55" s="100"/>
      <c r="Y55" s="100"/>
      <c r="Z55" s="100"/>
      <c r="AA55" s="100"/>
      <c r="AB55" s="100"/>
      <c r="AC55" s="100"/>
      <c r="AD55" s="100"/>
      <c r="AE55" s="100"/>
      <c r="AF55" s="100"/>
      <c r="AG55" s="100"/>
      <c r="AH55" s="100"/>
      <c r="AI55" s="100"/>
      <c r="AJ55" s="100"/>
      <c r="AK55" s="100"/>
      <c r="AL55" s="100"/>
      <c r="AM55" s="100"/>
      <c r="AN55" s="100"/>
      <c r="AO55" s="100"/>
      <c r="AP55" s="100"/>
      <c r="AQ55" s="100"/>
      <c r="AR55" s="100"/>
      <c r="AS55" s="100"/>
      <c r="AT55" s="100"/>
      <c r="AU55" s="100"/>
      <c r="AV55" s="100"/>
      <c r="AW55" s="100"/>
      <c r="AX55" s="100"/>
      <c r="AY55" s="100"/>
      <c r="AZ55" s="100"/>
      <c r="BA55" s="100"/>
      <c r="BB55" s="100"/>
    </row>
    <row r="56" spans="1:54" s="11" customFormat="1" ht="18.75" customHeight="1" x14ac:dyDescent="0.35">
      <c r="A56" s="22"/>
      <c r="B56" s="51"/>
      <c r="C56" s="55"/>
      <c r="D56" s="55"/>
      <c r="E56" s="55"/>
      <c r="F56" s="55"/>
      <c r="G56" s="55"/>
      <c r="H56" s="55"/>
      <c r="I56" s="55"/>
      <c r="J56" s="112"/>
      <c r="K56" s="112"/>
      <c r="L56" s="52"/>
      <c r="N56" s="100"/>
      <c r="O56" s="100"/>
      <c r="P56" s="100"/>
      <c r="Q56" s="100"/>
      <c r="R56" s="100"/>
      <c r="S56" s="100"/>
      <c r="T56" s="100"/>
      <c r="U56" s="100"/>
      <c r="V56" s="100"/>
      <c r="W56" s="100"/>
      <c r="X56" s="100"/>
      <c r="Y56" s="100"/>
      <c r="Z56" s="100"/>
      <c r="AA56" s="100"/>
      <c r="AB56" s="100"/>
      <c r="AC56" s="100"/>
      <c r="AD56" s="100"/>
      <c r="AE56" s="100"/>
      <c r="AF56" s="100"/>
      <c r="AG56" s="100"/>
      <c r="AH56" s="100"/>
      <c r="AI56" s="100"/>
      <c r="AJ56" s="100"/>
      <c r="AK56" s="100"/>
      <c r="AL56" s="100"/>
      <c r="AM56" s="100"/>
      <c r="AN56" s="100"/>
      <c r="AO56" s="100"/>
      <c r="AP56" s="100"/>
      <c r="AQ56" s="100"/>
      <c r="AR56" s="100"/>
      <c r="AS56" s="100"/>
      <c r="AT56" s="100"/>
      <c r="AU56" s="100"/>
      <c r="AV56" s="100"/>
      <c r="AW56" s="100"/>
      <c r="AX56" s="100"/>
      <c r="AY56" s="100"/>
      <c r="AZ56" s="100"/>
      <c r="BA56" s="100"/>
      <c r="BB56" s="100"/>
    </row>
    <row r="57" spans="1:54" s="11" customFormat="1" ht="15.75" customHeight="1" thickBot="1" x14ac:dyDescent="0.4">
      <c r="A57" s="22"/>
      <c r="B57" s="51"/>
      <c r="C57" s="48"/>
      <c r="D57" s="415" t="s">
        <v>806</v>
      </c>
      <c r="E57" s="49"/>
      <c r="F57" s="49"/>
      <c r="G57" s="49"/>
      <c r="H57" s="49"/>
      <c r="I57" s="86" t="s">
        <v>219</v>
      </c>
      <c r="J57" s="112"/>
      <c r="K57" s="112"/>
      <c r="L57" s="52"/>
      <c r="N57" s="100"/>
      <c r="O57" s="100"/>
      <c r="P57" s="100"/>
      <c r="Q57" s="100"/>
      <c r="R57" s="100"/>
      <c r="S57" s="100"/>
      <c r="T57" s="100"/>
      <c r="U57" s="100"/>
      <c r="V57" s="100"/>
      <c r="W57" s="100"/>
      <c r="X57" s="100"/>
      <c r="Y57" s="100"/>
      <c r="Z57" s="100"/>
      <c r="AA57" s="100"/>
      <c r="AB57" s="100"/>
      <c r="AC57" s="100"/>
      <c r="AD57" s="100"/>
      <c r="AE57" s="100"/>
      <c r="AF57" s="100"/>
      <c r="AG57" s="100"/>
      <c r="AH57" s="100"/>
      <c r="AI57" s="100"/>
      <c r="AJ57" s="100"/>
      <c r="AK57" s="100"/>
      <c r="AL57" s="100"/>
      <c r="AM57" s="100"/>
      <c r="AN57" s="100"/>
      <c r="AO57" s="100"/>
      <c r="AP57" s="100"/>
      <c r="AQ57" s="100"/>
      <c r="AR57" s="100"/>
      <c r="AS57" s="100"/>
      <c r="AT57" s="100"/>
      <c r="AU57" s="100"/>
      <c r="AV57" s="100"/>
      <c r="AW57" s="100"/>
      <c r="AX57" s="100"/>
      <c r="AY57" s="100"/>
      <c r="AZ57" s="100"/>
      <c r="BA57" s="100"/>
      <c r="BB57" s="100"/>
    </row>
    <row r="58" spans="1:54" s="11" customFormat="1" ht="78" customHeight="1" x14ac:dyDescent="0.35">
      <c r="A58" s="22"/>
      <c r="B58" s="51"/>
      <c r="C58" s="424" t="s">
        <v>808</v>
      </c>
      <c r="D58" s="762" t="s">
        <v>807</v>
      </c>
      <c r="E58" s="763"/>
      <c r="F58" s="764"/>
      <c r="G58" s="49"/>
      <c r="H58" s="32" t="s">
        <v>220</v>
      </c>
      <c r="I58" s="762" t="s">
        <v>274</v>
      </c>
      <c r="J58" s="763"/>
      <c r="K58" s="764"/>
      <c r="L58" s="52"/>
      <c r="N58" s="100"/>
      <c r="O58" s="100"/>
      <c r="P58" s="100"/>
      <c r="Q58" s="100"/>
      <c r="R58" s="100"/>
      <c r="S58" s="100"/>
      <c r="T58" s="100"/>
      <c r="U58" s="100"/>
      <c r="V58" s="100"/>
      <c r="W58" s="100"/>
      <c r="X58" s="100"/>
      <c r="Y58" s="100"/>
      <c r="Z58" s="100"/>
      <c r="AA58" s="100"/>
      <c r="AB58" s="100"/>
      <c r="AC58" s="100"/>
      <c r="AD58" s="100"/>
      <c r="AE58" s="100"/>
      <c r="AF58" s="100"/>
      <c r="AG58" s="100"/>
      <c r="AH58" s="100"/>
      <c r="AI58" s="100"/>
      <c r="AJ58" s="100"/>
      <c r="AK58" s="100"/>
      <c r="AL58" s="100"/>
      <c r="AM58" s="100"/>
      <c r="AN58" s="100"/>
      <c r="AO58" s="100"/>
      <c r="AP58" s="100"/>
      <c r="AQ58" s="100"/>
      <c r="AR58" s="100"/>
      <c r="AS58" s="100"/>
      <c r="AT58" s="100"/>
      <c r="AU58" s="100"/>
      <c r="AV58" s="100"/>
      <c r="AW58" s="100"/>
      <c r="AX58" s="100"/>
      <c r="AY58" s="100"/>
      <c r="AZ58" s="100"/>
      <c r="BA58" s="100"/>
      <c r="BB58" s="100"/>
    </row>
    <row r="59" spans="1:54" s="11" customFormat="1" ht="54.75" customHeight="1" x14ac:dyDescent="0.35">
      <c r="A59" s="22"/>
      <c r="B59" s="51"/>
      <c r="C59" s="425" t="s">
        <v>809</v>
      </c>
      <c r="D59" s="754" t="s">
        <v>814</v>
      </c>
      <c r="E59" s="755"/>
      <c r="F59" s="756"/>
      <c r="G59" s="49"/>
      <c r="H59" s="33" t="s">
        <v>221</v>
      </c>
      <c r="I59" s="754" t="s">
        <v>275</v>
      </c>
      <c r="J59" s="755"/>
      <c r="K59" s="756"/>
      <c r="L59" s="52"/>
      <c r="N59" s="100"/>
      <c r="O59" s="100"/>
      <c r="P59" s="100"/>
      <c r="Q59" s="100"/>
      <c r="R59" s="100"/>
      <c r="S59" s="100"/>
      <c r="T59" s="100"/>
      <c r="U59" s="100"/>
      <c r="V59" s="100"/>
      <c r="W59" s="100"/>
      <c r="X59" s="100"/>
      <c r="Y59" s="100"/>
      <c r="Z59" s="100"/>
      <c r="AA59" s="100"/>
      <c r="AB59" s="100"/>
      <c r="AC59" s="100"/>
      <c r="AD59" s="100"/>
      <c r="AE59" s="100"/>
      <c r="AF59" s="100"/>
      <c r="AG59" s="100"/>
      <c r="AH59" s="100"/>
      <c r="AI59" s="100"/>
      <c r="AJ59" s="100"/>
      <c r="AK59" s="100"/>
      <c r="AL59" s="100"/>
      <c r="AM59" s="100"/>
      <c r="AN59" s="100"/>
      <c r="AO59" s="100"/>
      <c r="AP59" s="100"/>
      <c r="AQ59" s="100"/>
      <c r="AR59" s="100"/>
      <c r="AS59" s="100"/>
      <c r="AT59" s="100"/>
      <c r="AU59" s="100"/>
      <c r="AV59" s="100"/>
      <c r="AW59" s="100"/>
      <c r="AX59" s="100"/>
      <c r="AY59" s="100"/>
      <c r="AZ59" s="100"/>
      <c r="BA59" s="100"/>
      <c r="BB59" s="100"/>
    </row>
    <row r="60" spans="1:54" s="11" customFormat="1" ht="58.5" customHeight="1" x14ac:dyDescent="0.35">
      <c r="A60" s="22"/>
      <c r="B60" s="51"/>
      <c r="C60" s="425" t="s">
        <v>810</v>
      </c>
      <c r="D60" s="754" t="s">
        <v>815</v>
      </c>
      <c r="E60" s="755"/>
      <c r="F60" s="756"/>
      <c r="G60" s="49"/>
      <c r="H60" s="33" t="s">
        <v>222</v>
      </c>
      <c r="I60" s="754" t="s">
        <v>276</v>
      </c>
      <c r="J60" s="755"/>
      <c r="K60" s="756"/>
      <c r="L60" s="52"/>
      <c r="N60" s="100"/>
      <c r="O60" s="100"/>
      <c r="P60" s="100"/>
      <c r="Q60" s="100"/>
      <c r="R60" s="100"/>
      <c r="S60" s="100"/>
      <c r="T60" s="100"/>
      <c r="U60" s="100"/>
      <c r="V60" s="100"/>
      <c r="W60" s="100"/>
      <c r="X60" s="100"/>
      <c r="Y60" s="100"/>
      <c r="Z60" s="100"/>
      <c r="AA60" s="100"/>
      <c r="AB60" s="100"/>
      <c r="AC60" s="100"/>
      <c r="AD60" s="100"/>
      <c r="AE60" s="100"/>
      <c r="AF60" s="100"/>
      <c r="AG60" s="100"/>
      <c r="AH60" s="100"/>
      <c r="AI60" s="100"/>
      <c r="AJ60" s="100"/>
      <c r="AK60" s="100"/>
      <c r="AL60" s="100"/>
      <c r="AM60" s="100"/>
      <c r="AN60" s="100"/>
      <c r="AO60" s="100"/>
      <c r="AP60" s="100"/>
      <c r="AQ60" s="100"/>
      <c r="AR60" s="100"/>
      <c r="AS60" s="100"/>
      <c r="AT60" s="100"/>
      <c r="AU60" s="100"/>
      <c r="AV60" s="100"/>
      <c r="AW60" s="100"/>
      <c r="AX60" s="100"/>
      <c r="AY60" s="100"/>
      <c r="AZ60" s="100"/>
      <c r="BA60" s="100"/>
      <c r="BB60" s="100"/>
    </row>
    <row r="61" spans="1:54" ht="60" customHeight="1" x14ac:dyDescent="0.35">
      <c r="A61" s="23"/>
      <c r="B61" s="51"/>
      <c r="C61" s="425" t="s">
        <v>811</v>
      </c>
      <c r="D61" s="754" t="s">
        <v>816</v>
      </c>
      <c r="E61" s="755"/>
      <c r="F61" s="756"/>
      <c r="G61" s="49"/>
      <c r="H61" s="33" t="s">
        <v>223</v>
      </c>
      <c r="I61" s="754" t="s">
        <v>277</v>
      </c>
      <c r="J61" s="755"/>
      <c r="K61" s="756"/>
      <c r="L61" s="52"/>
      <c r="N61" s="100"/>
      <c r="O61" s="100"/>
      <c r="P61" s="100"/>
      <c r="Q61" s="100"/>
      <c r="R61" s="100"/>
      <c r="S61" s="100"/>
      <c r="T61" s="100"/>
      <c r="U61" s="100"/>
      <c r="V61" s="100"/>
      <c r="W61" s="100"/>
      <c r="X61" s="100"/>
      <c r="Y61" s="100"/>
      <c r="Z61" s="100"/>
      <c r="AA61" s="100"/>
      <c r="AB61" s="100"/>
      <c r="AC61" s="100"/>
      <c r="AD61" s="100"/>
      <c r="AE61" s="100"/>
      <c r="AF61" s="100"/>
      <c r="AG61" s="100"/>
      <c r="AH61" s="100"/>
      <c r="AI61" s="100"/>
      <c r="AJ61" s="100"/>
      <c r="AK61" s="100"/>
      <c r="AL61" s="100"/>
      <c r="AM61" s="100"/>
      <c r="AN61" s="100"/>
      <c r="AO61" s="100"/>
      <c r="AP61" s="100"/>
      <c r="AQ61" s="100"/>
      <c r="AR61" s="100"/>
      <c r="AS61" s="100"/>
      <c r="AT61" s="100"/>
      <c r="AU61" s="100"/>
      <c r="AV61" s="100"/>
      <c r="AW61" s="100"/>
      <c r="AX61" s="100"/>
      <c r="AY61" s="100"/>
      <c r="AZ61" s="100"/>
      <c r="BA61" s="100"/>
      <c r="BB61" s="100"/>
    </row>
    <row r="62" spans="1:54" ht="54" customHeight="1" x14ac:dyDescent="0.35">
      <c r="A62" s="23"/>
      <c r="B62" s="46"/>
      <c r="C62" s="562" t="s">
        <v>812</v>
      </c>
      <c r="D62" s="747" t="s">
        <v>817</v>
      </c>
      <c r="E62" s="748"/>
      <c r="F62" s="749"/>
      <c r="G62" s="49"/>
      <c r="H62" s="33" t="s">
        <v>224</v>
      </c>
      <c r="I62" s="754" t="s">
        <v>278</v>
      </c>
      <c r="J62" s="755"/>
      <c r="K62" s="756"/>
      <c r="L62" s="47"/>
      <c r="N62" s="100"/>
      <c r="O62" s="100"/>
      <c r="P62" s="100"/>
      <c r="Q62" s="100"/>
      <c r="R62" s="100"/>
      <c r="S62" s="100"/>
      <c r="T62" s="100"/>
      <c r="U62" s="100"/>
      <c r="V62" s="100"/>
      <c r="W62" s="100"/>
      <c r="X62" s="100"/>
      <c r="Y62" s="100"/>
      <c r="Z62" s="100"/>
      <c r="AA62" s="100"/>
      <c r="AB62" s="100"/>
      <c r="AC62" s="100"/>
      <c r="AD62" s="100"/>
      <c r="AE62" s="100"/>
      <c r="AF62" s="100"/>
      <c r="AG62" s="100"/>
      <c r="AH62" s="100"/>
      <c r="AI62" s="100"/>
      <c r="AJ62" s="100"/>
      <c r="AK62" s="100"/>
      <c r="AL62" s="100"/>
      <c r="AM62" s="100"/>
      <c r="AN62" s="100"/>
      <c r="AO62" s="100"/>
      <c r="AP62" s="100"/>
      <c r="AQ62" s="100"/>
      <c r="AR62" s="100"/>
      <c r="AS62" s="100"/>
      <c r="AT62" s="100"/>
      <c r="AU62" s="100"/>
      <c r="AV62" s="100"/>
      <c r="AW62" s="100"/>
      <c r="AX62" s="100"/>
      <c r="AY62" s="100"/>
      <c r="AZ62" s="100"/>
      <c r="BA62" s="100"/>
      <c r="BB62" s="100"/>
    </row>
    <row r="63" spans="1:54" ht="61.5" customHeight="1" thickBot="1" x14ac:dyDescent="0.4">
      <c r="A63" s="23"/>
      <c r="B63" s="46"/>
      <c r="C63" s="562" t="s">
        <v>813</v>
      </c>
      <c r="D63" s="747" t="s">
        <v>818</v>
      </c>
      <c r="E63" s="748"/>
      <c r="F63" s="749"/>
      <c r="G63" s="49"/>
      <c r="H63" s="34" t="s">
        <v>225</v>
      </c>
      <c r="I63" s="750" t="s">
        <v>279</v>
      </c>
      <c r="J63" s="751"/>
      <c r="K63" s="752"/>
      <c r="L63" s="47"/>
      <c r="N63" s="100"/>
      <c r="O63" s="100"/>
      <c r="P63" s="100"/>
      <c r="Q63" s="100"/>
      <c r="R63" s="100"/>
      <c r="S63" s="100"/>
      <c r="T63" s="100"/>
      <c r="U63" s="100"/>
      <c r="V63" s="100"/>
      <c r="W63" s="100"/>
      <c r="X63" s="100"/>
      <c r="Y63" s="100"/>
      <c r="Z63" s="100"/>
      <c r="AA63" s="100"/>
      <c r="AB63" s="100"/>
      <c r="AC63" s="100"/>
      <c r="AD63" s="100"/>
      <c r="AE63" s="100"/>
      <c r="AF63" s="100"/>
      <c r="AG63" s="100"/>
      <c r="AH63" s="100"/>
      <c r="AI63" s="100"/>
      <c r="AJ63" s="100"/>
      <c r="AK63" s="100"/>
      <c r="AL63" s="100"/>
      <c r="AM63" s="100"/>
      <c r="AN63" s="100"/>
      <c r="AO63" s="100"/>
      <c r="AP63" s="100"/>
      <c r="AQ63" s="100"/>
      <c r="AR63" s="100"/>
      <c r="AS63" s="100"/>
      <c r="AT63" s="100"/>
      <c r="AU63" s="100"/>
      <c r="AV63" s="100"/>
      <c r="AW63" s="100"/>
      <c r="AX63" s="100"/>
      <c r="AY63" s="100"/>
      <c r="AZ63" s="100"/>
      <c r="BA63" s="100"/>
      <c r="BB63" s="100"/>
    </row>
    <row r="64" spans="1:54" ht="61.5" customHeight="1" x14ac:dyDescent="0.35">
      <c r="A64" s="23"/>
      <c r="B64" s="46"/>
      <c r="C64" s="559" t="s">
        <v>819</v>
      </c>
      <c r="D64" s="747" t="s">
        <v>821</v>
      </c>
      <c r="E64" s="748"/>
      <c r="F64" s="749"/>
      <c r="G64" s="46"/>
      <c r="H64" s="156"/>
      <c r="I64" s="416"/>
      <c r="J64" s="416"/>
      <c r="K64" s="416"/>
      <c r="L64" s="47"/>
      <c r="N64" s="100"/>
      <c r="O64" s="100"/>
      <c r="P64" s="100"/>
      <c r="Q64" s="100"/>
      <c r="R64" s="100"/>
      <c r="S64" s="100"/>
      <c r="T64" s="100"/>
      <c r="U64" s="100"/>
      <c r="V64" s="100"/>
      <c r="W64" s="100"/>
      <c r="X64" s="100"/>
      <c r="Y64" s="100"/>
      <c r="Z64" s="100"/>
      <c r="AA64" s="100"/>
      <c r="AB64" s="100"/>
      <c r="AC64" s="100"/>
      <c r="AD64" s="100"/>
      <c r="AE64" s="100"/>
      <c r="AF64" s="100"/>
      <c r="AG64" s="100"/>
      <c r="AH64" s="100"/>
      <c r="AI64" s="100"/>
      <c r="AJ64" s="100"/>
      <c r="AK64" s="100"/>
      <c r="AL64" s="100"/>
      <c r="AM64" s="100"/>
      <c r="AN64" s="100"/>
      <c r="AO64" s="100"/>
      <c r="AP64" s="100"/>
      <c r="AQ64" s="100"/>
      <c r="AR64" s="100"/>
      <c r="AS64" s="100"/>
      <c r="AT64" s="100"/>
      <c r="AU64" s="100"/>
      <c r="AV64" s="100"/>
      <c r="AW64" s="100"/>
      <c r="AX64" s="100"/>
      <c r="AY64" s="100"/>
      <c r="AZ64" s="100"/>
      <c r="BA64" s="100"/>
      <c r="BB64" s="100"/>
    </row>
    <row r="65" spans="1:54" ht="61.5" customHeight="1" thickBot="1" x14ac:dyDescent="0.4">
      <c r="A65" s="23"/>
      <c r="B65" s="396"/>
      <c r="C65" s="426" t="s">
        <v>820</v>
      </c>
      <c r="D65" s="750" t="s">
        <v>822</v>
      </c>
      <c r="E65" s="751"/>
      <c r="F65" s="752"/>
      <c r="G65" s="46"/>
      <c r="H65" s="156"/>
      <c r="I65" s="416"/>
      <c r="J65" s="416"/>
      <c r="K65" s="416"/>
      <c r="L65" s="47"/>
      <c r="N65" s="100"/>
      <c r="O65" s="100"/>
      <c r="P65" s="100"/>
      <c r="Q65" s="100"/>
      <c r="R65" s="100"/>
      <c r="S65" s="100"/>
      <c r="T65" s="100"/>
      <c r="U65" s="100"/>
      <c r="V65" s="100"/>
      <c r="W65" s="100"/>
      <c r="X65" s="100"/>
      <c r="Y65" s="100"/>
      <c r="Z65" s="100"/>
      <c r="AA65" s="100"/>
      <c r="AB65" s="100"/>
      <c r="AC65" s="100"/>
      <c r="AD65" s="100"/>
      <c r="AE65" s="100"/>
      <c r="AF65" s="100"/>
      <c r="AG65" s="100"/>
      <c r="AH65" s="100"/>
      <c r="AI65" s="100"/>
      <c r="AJ65" s="100"/>
      <c r="AK65" s="100"/>
      <c r="AL65" s="100"/>
      <c r="AM65" s="100"/>
      <c r="AN65" s="100"/>
      <c r="AO65" s="100"/>
      <c r="AP65" s="100"/>
      <c r="AQ65" s="100"/>
      <c r="AR65" s="100"/>
      <c r="AS65" s="100"/>
      <c r="AT65" s="100"/>
      <c r="AU65" s="100"/>
      <c r="AV65" s="100"/>
      <c r="AW65" s="100"/>
      <c r="AX65" s="100"/>
      <c r="AY65" s="100"/>
      <c r="AZ65" s="100"/>
      <c r="BA65" s="100"/>
      <c r="BB65" s="100"/>
    </row>
    <row r="66" spans="1:54" ht="15" thickBot="1" x14ac:dyDescent="0.4">
      <c r="A66" s="23"/>
      <c r="B66" s="56"/>
      <c r="C66" s="57"/>
      <c r="D66" s="58"/>
      <c r="E66" s="58"/>
      <c r="F66" s="58"/>
      <c r="G66" s="58"/>
      <c r="H66" s="58"/>
      <c r="I66" s="58"/>
      <c r="J66" s="113"/>
      <c r="K66" s="113"/>
      <c r="L66" s="59"/>
      <c r="M66" s="100"/>
      <c r="N66" s="100"/>
      <c r="O66" s="100"/>
      <c r="P66" s="100"/>
      <c r="Q66" s="100"/>
      <c r="R66" s="100"/>
      <c r="S66" s="100"/>
      <c r="T66" s="100"/>
      <c r="U66" s="100"/>
      <c r="V66" s="100"/>
      <c r="W66" s="100"/>
      <c r="X66" s="100"/>
      <c r="Y66" s="100"/>
      <c r="Z66" s="100"/>
      <c r="AA66" s="100"/>
      <c r="AB66" s="100"/>
      <c r="AC66" s="100"/>
      <c r="AD66" s="100"/>
      <c r="AE66" s="100"/>
      <c r="AF66" s="100"/>
      <c r="AG66" s="100"/>
      <c r="AH66" s="100"/>
      <c r="AI66" s="100"/>
      <c r="AJ66" s="100"/>
      <c r="AK66" s="100"/>
      <c r="AL66" s="100"/>
      <c r="AM66" s="100"/>
      <c r="AN66" s="100"/>
      <c r="AO66" s="100"/>
      <c r="AP66" s="100"/>
      <c r="AQ66" s="100"/>
      <c r="AR66" s="100"/>
      <c r="AS66" s="100"/>
      <c r="AT66" s="100"/>
    </row>
    <row r="67" spans="1:54" ht="49.9" customHeight="1" x14ac:dyDescent="0.35">
      <c r="A67" s="23"/>
      <c r="C67" s="100"/>
      <c r="D67" s="100"/>
      <c r="E67" s="100"/>
      <c r="F67" s="100"/>
      <c r="G67" s="100"/>
      <c r="H67" s="100"/>
      <c r="I67" s="100"/>
      <c r="J67" s="100"/>
      <c r="K67" s="100"/>
      <c r="L67" s="100"/>
      <c r="M67" s="100"/>
      <c r="N67" s="100"/>
      <c r="O67" s="100"/>
      <c r="P67" s="100"/>
      <c r="Q67" s="100"/>
      <c r="R67" s="100"/>
      <c r="S67" s="100"/>
      <c r="T67" s="100"/>
      <c r="U67" s="100"/>
      <c r="V67" s="100"/>
      <c r="W67" s="100"/>
      <c r="X67" s="100"/>
      <c r="Y67" s="100"/>
      <c r="Z67" s="100"/>
      <c r="AA67" s="100"/>
      <c r="AB67" s="100"/>
      <c r="AC67" s="100"/>
      <c r="AD67" s="100"/>
      <c r="AE67" s="100"/>
      <c r="AF67" s="100"/>
      <c r="AG67" s="100"/>
      <c r="AH67" s="100"/>
      <c r="AI67" s="100"/>
      <c r="AJ67" s="100"/>
      <c r="AK67" s="100"/>
      <c r="AL67" s="100"/>
      <c r="AM67" s="100"/>
      <c r="AN67" s="100"/>
      <c r="AO67" s="100"/>
      <c r="AP67" s="100"/>
      <c r="AQ67" s="100"/>
      <c r="AR67" s="100"/>
      <c r="AS67" s="100"/>
      <c r="AT67" s="100"/>
    </row>
    <row r="68" spans="1:54" ht="49.9" customHeight="1" x14ac:dyDescent="0.35">
      <c r="A68" s="23"/>
      <c r="C68" s="100"/>
      <c r="D68" s="100"/>
      <c r="E68" s="100"/>
      <c r="F68" s="100"/>
      <c r="G68" s="100"/>
      <c r="H68" s="100"/>
      <c r="I68" s="100"/>
      <c r="J68" s="100"/>
      <c r="K68" s="100"/>
      <c r="L68" s="100"/>
      <c r="M68" s="100"/>
      <c r="N68" s="100"/>
      <c r="O68" s="100"/>
      <c r="P68" s="100"/>
      <c r="Q68" s="100"/>
      <c r="R68" s="100"/>
      <c r="S68" s="100"/>
      <c r="T68" s="100"/>
      <c r="U68" s="100"/>
      <c r="V68" s="100"/>
      <c r="W68" s="100"/>
      <c r="X68" s="100"/>
      <c r="Y68" s="100"/>
      <c r="Z68" s="100"/>
      <c r="AA68" s="100"/>
      <c r="AB68" s="100"/>
      <c r="AC68" s="100"/>
      <c r="AD68" s="100"/>
      <c r="AE68" s="100"/>
      <c r="AF68" s="100"/>
      <c r="AG68" s="100"/>
      <c r="AH68" s="100"/>
      <c r="AI68" s="100"/>
      <c r="AJ68" s="100"/>
      <c r="AK68" s="100"/>
      <c r="AL68" s="100"/>
      <c r="AM68" s="100"/>
      <c r="AN68" s="100"/>
      <c r="AO68" s="100"/>
      <c r="AP68" s="100"/>
      <c r="AQ68" s="100"/>
      <c r="AR68" s="100"/>
      <c r="AS68" s="100"/>
      <c r="AT68" s="100"/>
    </row>
    <row r="69" spans="1:54" ht="49.5" customHeight="1" x14ac:dyDescent="0.35">
      <c r="A69" s="23"/>
      <c r="C69" s="100"/>
      <c r="D69" s="100"/>
      <c r="E69" s="100"/>
      <c r="F69" s="100"/>
      <c r="G69" s="100"/>
      <c r="H69" s="100"/>
      <c r="I69" s="100"/>
      <c r="J69" s="100"/>
      <c r="K69" s="100"/>
      <c r="L69" s="100"/>
      <c r="M69" s="100"/>
      <c r="N69" s="100"/>
      <c r="O69" s="100"/>
      <c r="P69" s="100"/>
      <c r="Q69" s="100"/>
      <c r="R69" s="100"/>
      <c r="S69" s="100"/>
      <c r="T69" s="100"/>
      <c r="U69" s="100"/>
      <c r="V69" s="100"/>
      <c r="W69" s="100"/>
      <c r="X69" s="100"/>
      <c r="Y69" s="100"/>
      <c r="Z69" s="100"/>
      <c r="AA69" s="100"/>
      <c r="AB69" s="100"/>
      <c r="AC69" s="100"/>
      <c r="AD69" s="100"/>
      <c r="AE69" s="100"/>
      <c r="AF69" s="100"/>
      <c r="AG69" s="100"/>
      <c r="AH69" s="100"/>
      <c r="AI69" s="100"/>
      <c r="AJ69" s="100"/>
      <c r="AK69" s="100"/>
      <c r="AL69" s="100"/>
      <c r="AM69" s="100"/>
      <c r="AN69" s="100"/>
      <c r="AO69" s="100"/>
      <c r="AP69" s="100"/>
      <c r="AQ69" s="100"/>
      <c r="AR69" s="100"/>
      <c r="AS69" s="100"/>
      <c r="AT69" s="100"/>
    </row>
    <row r="70" spans="1:54" ht="49.9" customHeight="1" x14ac:dyDescent="0.35">
      <c r="A70" s="23"/>
      <c r="C70" s="100"/>
      <c r="D70" s="100"/>
      <c r="E70" s="100"/>
      <c r="F70" s="100"/>
      <c r="G70" s="100"/>
      <c r="H70" s="100"/>
      <c r="I70" s="100"/>
      <c r="J70" s="100"/>
      <c r="K70" s="100"/>
      <c r="L70" s="100"/>
      <c r="M70" s="100"/>
      <c r="N70" s="100"/>
      <c r="O70" s="100"/>
      <c r="P70" s="100"/>
      <c r="Q70" s="100"/>
      <c r="R70" s="100"/>
      <c r="S70" s="100"/>
      <c r="T70" s="100"/>
      <c r="U70" s="100"/>
      <c r="V70" s="100"/>
      <c r="W70" s="100"/>
      <c r="X70" s="100"/>
      <c r="Y70" s="100"/>
      <c r="Z70" s="100"/>
      <c r="AA70" s="100"/>
      <c r="AB70" s="100"/>
      <c r="AC70" s="100"/>
      <c r="AD70" s="100"/>
      <c r="AE70" s="100"/>
      <c r="AF70" s="100"/>
      <c r="AG70" s="100"/>
      <c r="AH70" s="100"/>
      <c r="AI70" s="100"/>
      <c r="AJ70" s="100"/>
      <c r="AK70" s="100"/>
      <c r="AL70" s="100"/>
      <c r="AM70" s="100"/>
      <c r="AN70" s="100"/>
      <c r="AO70" s="100"/>
      <c r="AP70" s="100"/>
      <c r="AQ70" s="100"/>
      <c r="AR70" s="100"/>
      <c r="AS70" s="100"/>
      <c r="AT70" s="100"/>
    </row>
    <row r="71" spans="1:54" ht="49.9" customHeight="1" x14ac:dyDescent="0.35">
      <c r="A71" s="23"/>
      <c r="C71" s="100"/>
      <c r="D71" s="100"/>
      <c r="E71" s="100"/>
      <c r="F71" s="100"/>
      <c r="G71" s="100"/>
      <c r="H71" s="100"/>
      <c r="I71" s="100"/>
      <c r="J71" s="100"/>
      <c r="K71" s="100"/>
      <c r="L71" s="100"/>
      <c r="M71" s="100"/>
      <c r="N71" s="100"/>
      <c r="O71" s="100"/>
      <c r="P71" s="100"/>
      <c r="Q71" s="100"/>
      <c r="R71" s="100"/>
      <c r="S71" s="100"/>
      <c r="T71" s="100"/>
      <c r="U71" s="100"/>
      <c r="V71" s="100"/>
      <c r="W71" s="100"/>
      <c r="X71" s="100"/>
      <c r="Y71" s="100"/>
      <c r="Z71" s="100"/>
      <c r="AA71" s="100"/>
      <c r="AB71" s="100"/>
      <c r="AC71" s="100"/>
      <c r="AD71" s="100"/>
      <c r="AE71" s="100"/>
      <c r="AF71" s="100"/>
      <c r="AG71" s="100"/>
      <c r="AH71" s="100"/>
      <c r="AI71" s="100"/>
      <c r="AJ71" s="100"/>
      <c r="AK71" s="100"/>
      <c r="AL71" s="100"/>
      <c r="AM71" s="100"/>
      <c r="AN71" s="100"/>
      <c r="AO71" s="100"/>
      <c r="AP71" s="100"/>
      <c r="AQ71" s="100"/>
      <c r="AR71" s="100"/>
      <c r="AS71" s="100"/>
      <c r="AT71" s="100"/>
    </row>
    <row r="72" spans="1:54" ht="49.9" customHeight="1" x14ac:dyDescent="0.35">
      <c r="A72" s="23"/>
      <c r="C72" s="100"/>
      <c r="D72" s="100"/>
      <c r="E72" s="100"/>
      <c r="F72" s="100"/>
      <c r="G72" s="100"/>
      <c r="H72" s="100"/>
      <c r="I72" s="100"/>
      <c r="J72" s="100"/>
      <c r="K72" s="100"/>
      <c r="L72" s="100"/>
      <c r="M72" s="100"/>
      <c r="N72" s="100"/>
      <c r="O72" s="100"/>
      <c r="P72" s="100"/>
      <c r="Q72" s="100"/>
      <c r="R72" s="100"/>
      <c r="S72" s="100"/>
      <c r="T72" s="100"/>
      <c r="U72" s="100"/>
      <c r="V72" s="100"/>
      <c r="W72" s="100"/>
      <c r="X72" s="100"/>
      <c r="Y72" s="100"/>
      <c r="Z72" s="100"/>
      <c r="AA72" s="100"/>
      <c r="AB72" s="100"/>
      <c r="AC72" s="100"/>
      <c r="AD72" s="100"/>
      <c r="AE72" s="100"/>
      <c r="AF72" s="100"/>
      <c r="AG72" s="100"/>
      <c r="AH72" s="100"/>
      <c r="AI72" s="100"/>
      <c r="AJ72" s="100"/>
      <c r="AK72" s="100"/>
      <c r="AL72" s="100"/>
      <c r="AM72" s="100"/>
      <c r="AN72" s="100"/>
      <c r="AO72" s="100"/>
      <c r="AP72" s="100"/>
      <c r="AQ72" s="100"/>
      <c r="AR72" s="100"/>
      <c r="AS72" s="100"/>
      <c r="AT72" s="100"/>
    </row>
    <row r="73" spans="1:54" x14ac:dyDescent="0.35">
      <c r="A73" s="23"/>
      <c r="C73" s="100"/>
      <c r="D73" s="100"/>
      <c r="E73" s="100"/>
      <c r="F73" s="100"/>
      <c r="G73" s="100"/>
      <c r="H73" s="100"/>
      <c r="I73" s="100"/>
      <c r="J73" s="100"/>
      <c r="K73" s="100"/>
      <c r="L73" s="100"/>
      <c r="M73" s="100"/>
      <c r="N73" s="100"/>
      <c r="O73" s="100"/>
      <c r="P73" s="100"/>
      <c r="Q73" s="100"/>
      <c r="R73" s="100"/>
      <c r="S73" s="100"/>
      <c r="T73" s="100"/>
      <c r="U73" s="100"/>
      <c r="V73" s="100"/>
      <c r="W73" s="100"/>
      <c r="X73" s="100"/>
      <c r="Y73" s="100"/>
      <c r="Z73" s="100"/>
      <c r="AA73" s="100"/>
      <c r="AB73" s="100"/>
      <c r="AC73" s="100"/>
      <c r="AD73" s="100"/>
      <c r="AE73" s="100"/>
      <c r="AF73" s="100"/>
      <c r="AG73" s="100"/>
      <c r="AH73" s="100"/>
      <c r="AI73" s="100"/>
      <c r="AJ73" s="100"/>
      <c r="AK73" s="100"/>
      <c r="AL73" s="100"/>
      <c r="AM73" s="100"/>
      <c r="AN73" s="100"/>
      <c r="AO73" s="100"/>
      <c r="AP73" s="100"/>
      <c r="AQ73" s="100"/>
      <c r="AR73" s="100"/>
      <c r="AS73" s="100"/>
      <c r="AT73" s="100"/>
    </row>
    <row r="74" spans="1:54" x14ac:dyDescent="0.35">
      <c r="A74" s="23"/>
      <c r="C74" s="100"/>
      <c r="D74" s="100"/>
      <c r="E74" s="100"/>
      <c r="F74" s="100"/>
      <c r="G74" s="100"/>
      <c r="H74" s="100"/>
      <c r="I74" s="100"/>
      <c r="J74" s="100"/>
      <c r="K74" s="100"/>
      <c r="L74" s="100"/>
      <c r="M74" s="100"/>
      <c r="N74" s="100"/>
      <c r="O74" s="100"/>
      <c r="P74" s="100"/>
      <c r="Q74" s="100"/>
      <c r="R74" s="100"/>
      <c r="S74" s="100"/>
      <c r="T74" s="100"/>
      <c r="U74" s="100"/>
      <c r="V74" s="100"/>
      <c r="W74" s="100"/>
      <c r="X74" s="100"/>
      <c r="Y74" s="100"/>
      <c r="Z74" s="100"/>
      <c r="AA74" s="100"/>
      <c r="AB74" s="100"/>
      <c r="AC74" s="100"/>
      <c r="AD74" s="100"/>
      <c r="AE74" s="100"/>
      <c r="AF74" s="100"/>
      <c r="AG74" s="100"/>
      <c r="AH74" s="100"/>
      <c r="AI74" s="100"/>
      <c r="AJ74" s="100"/>
      <c r="AK74" s="100"/>
      <c r="AL74" s="100"/>
      <c r="AM74" s="100"/>
      <c r="AN74" s="100"/>
      <c r="AO74" s="100"/>
      <c r="AP74" s="100"/>
      <c r="AQ74" s="100"/>
      <c r="AR74" s="100"/>
      <c r="AS74" s="100"/>
      <c r="AT74" s="100"/>
    </row>
    <row r="75" spans="1:54" x14ac:dyDescent="0.35">
      <c r="A75" s="23"/>
      <c r="C75" s="100"/>
      <c r="D75" s="100"/>
      <c r="E75" s="100"/>
      <c r="F75" s="100"/>
      <c r="G75" s="100"/>
      <c r="H75" s="100"/>
      <c r="I75" s="100"/>
      <c r="J75" s="100"/>
      <c r="K75" s="100"/>
      <c r="L75" s="100"/>
      <c r="M75" s="100"/>
      <c r="N75" s="100"/>
      <c r="O75" s="100"/>
      <c r="P75" s="100"/>
      <c r="Q75" s="100"/>
      <c r="R75" s="100"/>
      <c r="S75" s="100"/>
      <c r="T75" s="100"/>
      <c r="U75" s="100"/>
      <c r="V75" s="100"/>
      <c r="W75" s="100"/>
      <c r="X75" s="100"/>
      <c r="Y75" s="100"/>
      <c r="Z75" s="100"/>
      <c r="AA75" s="100"/>
      <c r="AB75" s="100"/>
      <c r="AC75" s="100"/>
      <c r="AD75" s="100"/>
      <c r="AE75" s="100"/>
      <c r="AF75" s="100"/>
      <c r="AG75" s="100"/>
      <c r="AH75" s="100"/>
      <c r="AI75" s="100"/>
      <c r="AJ75" s="100"/>
      <c r="AK75" s="100"/>
      <c r="AL75" s="100"/>
      <c r="AM75" s="100"/>
      <c r="AN75" s="100"/>
      <c r="AO75" s="100"/>
      <c r="AP75" s="100"/>
      <c r="AQ75" s="100"/>
      <c r="AR75" s="100"/>
      <c r="AS75" s="100"/>
      <c r="AT75" s="100"/>
    </row>
    <row r="76" spans="1:54" x14ac:dyDescent="0.35">
      <c r="A76" s="100"/>
      <c r="C76" s="100"/>
      <c r="D76" s="100"/>
      <c r="E76" s="100"/>
      <c r="F76" s="100"/>
      <c r="G76" s="100"/>
      <c r="H76" s="100"/>
      <c r="I76" s="100"/>
      <c r="J76" s="100"/>
      <c r="K76" s="100"/>
      <c r="L76" s="100"/>
      <c r="M76" s="100"/>
      <c r="N76" s="100"/>
      <c r="O76" s="100"/>
      <c r="P76" s="100"/>
      <c r="Q76" s="100"/>
      <c r="R76" s="100"/>
      <c r="S76" s="100"/>
      <c r="T76" s="100"/>
      <c r="U76" s="100"/>
      <c r="V76" s="100"/>
      <c r="W76" s="100"/>
      <c r="X76" s="100"/>
      <c r="Y76" s="100"/>
      <c r="Z76" s="100"/>
      <c r="AA76" s="100"/>
      <c r="AB76" s="100"/>
      <c r="AC76" s="100"/>
      <c r="AD76" s="100"/>
      <c r="AE76" s="100"/>
      <c r="AF76" s="100"/>
      <c r="AG76" s="100"/>
      <c r="AH76" s="100"/>
      <c r="AI76" s="100"/>
      <c r="AJ76" s="100"/>
      <c r="AK76" s="100"/>
      <c r="AL76" s="100"/>
      <c r="AM76" s="100"/>
      <c r="AN76" s="100"/>
      <c r="AO76" s="100"/>
      <c r="AP76" s="100"/>
      <c r="AQ76" s="100"/>
      <c r="AR76" s="100"/>
      <c r="AS76" s="100"/>
      <c r="AT76" s="100"/>
      <c r="AU76" s="100"/>
      <c r="AV76" s="100"/>
      <c r="AW76" s="100"/>
      <c r="AX76" s="100"/>
      <c r="AY76" s="100"/>
      <c r="AZ76" s="100"/>
      <c r="BA76" s="100"/>
      <c r="BB76" s="100"/>
    </row>
    <row r="77" spans="1:54" x14ac:dyDescent="0.35">
      <c r="A77" s="100"/>
      <c r="B77" s="100"/>
      <c r="C77" s="100"/>
      <c r="D77" s="100"/>
      <c r="E77" s="100"/>
      <c r="F77" s="100"/>
      <c r="G77" s="100"/>
      <c r="H77" s="100"/>
      <c r="I77" s="100"/>
      <c r="J77" s="100"/>
      <c r="K77" s="100"/>
      <c r="L77" s="100"/>
      <c r="M77" s="100"/>
      <c r="N77" s="100"/>
      <c r="O77" s="100"/>
      <c r="P77" s="100"/>
      <c r="Q77" s="100"/>
      <c r="R77" s="100"/>
      <c r="S77" s="100"/>
      <c r="T77" s="100"/>
      <c r="U77" s="100"/>
      <c r="V77" s="100"/>
      <c r="W77" s="100"/>
      <c r="X77" s="100"/>
      <c r="Y77" s="100"/>
      <c r="Z77" s="100"/>
      <c r="AA77" s="100"/>
      <c r="AB77" s="100"/>
      <c r="AC77" s="100"/>
      <c r="AD77" s="100"/>
      <c r="AE77" s="100"/>
      <c r="AF77" s="100"/>
      <c r="AG77" s="100"/>
      <c r="AH77" s="100"/>
      <c r="AI77" s="100"/>
      <c r="AJ77" s="100"/>
      <c r="AK77" s="100"/>
      <c r="AL77" s="100"/>
      <c r="AM77" s="100"/>
      <c r="AN77" s="100"/>
      <c r="AO77" s="100"/>
      <c r="AP77" s="100"/>
      <c r="AQ77" s="100"/>
      <c r="AR77" s="100"/>
      <c r="AS77" s="100"/>
      <c r="AT77" s="100"/>
      <c r="AU77" s="100"/>
      <c r="AV77" s="100"/>
      <c r="AW77" s="100"/>
      <c r="AX77" s="100"/>
      <c r="AY77" s="100"/>
      <c r="AZ77" s="100"/>
      <c r="BA77" s="100"/>
      <c r="BB77" s="100"/>
    </row>
    <row r="78" spans="1:54" x14ac:dyDescent="0.35">
      <c r="A78" s="100"/>
      <c r="B78" s="100"/>
      <c r="C78" s="100"/>
      <c r="D78" s="100"/>
      <c r="E78" s="100"/>
      <c r="F78" s="100"/>
      <c r="G78" s="100"/>
      <c r="H78" s="100"/>
      <c r="I78" s="100"/>
      <c r="J78" s="100"/>
      <c r="K78" s="100"/>
      <c r="L78" s="100"/>
      <c r="M78" s="100"/>
      <c r="N78" s="100"/>
      <c r="O78" s="100"/>
      <c r="P78" s="100"/>
      <c r="Q78" s="100"/>
      <c r="R78" s="100"/>
      <c r="S78" s="100"/>
      <c r="T78" s="100"/>
      <c r="U78" s="100"/>
      <c r="V78" s="100"/>
      <c r="W78" s="100"/>
      <c r="X78" s="100"/>
      <c r="Y78" s="100"/>
      <c r="Z78" s="100"/>
      <c r="AA78" s="100"/>
      <c r="AB78" s="100"/>
      <c r="AC78" s="100"/>
      <c r="AD78" s="100"/>
      <c r="AE78" s="100"/>
      <c r="AF78" s="100"/>
      <c r="AG78" s="100"/>
      <c r="AH78" s="100"/>
      <c r="AI78" s="100"/>
      <c r="AJ78" s="100"/>
      <c r="AK78" s="100"/>
      <c r="AL78" s="100"/>
      <c r="AM78" s="100"/>
      <c r="AN78" s="100"/>
      <c r="AO78" s="100"/>
      <c r="AP78" s="100"/>
      <c r="AQ78" s="100"/>
      <c r="AR78" s="100"/>
      <c r="AS78" s="100"/>
      <c r="AT78" s="100"/>
      <c r="AU78" s="100"/>
      <c r="AV78" s="100"/>
      <c r="AW78" s="100"/>
      <c r="AX78" s="100"/>
      <c r="AY78" s="100"/>
      <c r="AZ78" s="100"/>
      <c r="BA78" s="100"/>
      <c r="BB78" s="100"/>
    </row>
    <row r="79" spans="1:54" x14ac:dyDescent="0.35">
      <c r="A79" s="100"/>
      <c r="B79" s="100"/>
      <c r="C79" s="100"/>
      <c r="D79" s="100"/>
      <c r="E79" s="100"/>
      <c r="F79" s="100"/>
      <c r="G79" s="100"/>
      <c r="H79" s="100"/>
      <c r="I79" s="100"/>
      <c r="J79" s="100"/>
      <c r="K79" s="100"/>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00"/>
      <c r="AM79" s="100"/>
      <c r="AN79" s="100"/>
      <c r="AO79" s="100"/>
      <c r="AP79" s="100"/>
      <c r="AQ79" s="100"/>
      <c r="AR79" s="100"/>
      <c r="AS79" s="100"/>
      <c r="AT79" s="100"/>
      <c r="AU79" s="100"/>
      <c r="AV79" s="100"/>
      <c r="AW79" s="100"/>
      <c r="AX79" s="100"/>
      <c r="AY79" s="100"/>
      <c r="AZ79" s="100"/>
      <c r="BA79" s="100"/>
      <c r="BB79" s="100"/>
    </row>
    <row r="80" spans="1:54" x14ac:dyDescent="0.35">
      <c r="A80" s="100"/>
      <c r="B80" s="100"/>
      <c r="C80" s="100"/>
      <c r="D80" s="100"/>
      <c r="E80" s="100"/>
      <c r="F80" s="100"/>
      <c r="G80" s="100"/>
      <c r="H80" s="100"/>
      <c r="I80" s="100"/>
      <c r="J80" s="100"/>
      <c r="K80" s="100"/>
      <c r="L80" s="100"/>
      <c r="M80" s="100"/>
    </row>
    <row r="81" spans="1:13" x14ac:dyDescent="0.35">
      <c r="A81" s="100"/>
      <c r="B81" s="100"/>
      <c r="C81" s="100"/>
      <c r="D81" s="100"/>
      <c r="E81" s="100"/>
      <c r="F81" s="100"/>
      <c r="G81" s="100"/>
      <c r="H81" s="100"/>
      <c r="I81" s="100"/>
      <c r="J81" s="100"/>
      <c r="K81" s="100"/>
      <c r="L81" s="100"/>
      <c r="M81" s="100"/>
    </row>
    <row r="82" spans="1:13" x14ac:dyDescent="0.35">
      <c r="A82" s="100"/>
      <c r="B82" s="100"/>
      <c r="C82" s="100"/>
      <c r="D82" s="100"/>
      <c r="E82" s="100"/>
      <c r="F82" s="100"/>
      <c r="G82" s="100"/>
      <c r="H82" s="100"/>
      <c r="I82" s="100"/>
      <c r="J82" s="100"/>
      <c r="K82" s="100"/>
      <c r="L82" s="100"/>
      <c r="M82" s="100"/>
    </row>
    <row r="83" spans="1:13" x14ac:dyDescent="0.35">
      <c r="A83" s="100"/>
      <c r="B83" s="100"/>
      <c r="C83" s="100"/>
      <c r="D83" s="100"/>
      <c r="E83" s="100"/>
      <c r="F83" s="100"/>
      <c r="G83" s="100"/>
      <c r="H83" s="100"/>
      <c r="I83" s="100"/>
      <c r="J83" s="100"/>
      <c r="K83" s="100"/>
      <c r="L83" s="100"/>
      <c r="M83" s="100"/>
    </row>
    <row r="84" spans="1:13" x14ac:dyDescent="0.35">
      <c r="A84" s="100"/>
      <c r="B84" s="100"/>
      <c r="C84" s="100"/>
      <c r="D84" s="100"/>
      <c r="E84" s="100"/>
      <c r="F84" s="100"/>
      <c r="G84" s="100"/>
      <c r="H84" s="100"/>
      <c r="I84" s="100"/>
      <c r="J84" s="100"/>
      <c r="K84" s="100"/>
      <c r="L84" s="100"/>
      <c r="M84" s="100"/>
    </row>
    <row r="85" spans="1:13" x14ac:dyDescent="0.35">
      <c r="A85" s="100"/>
      <c r="B85" s="100"/>
      <c r="C85" s="100"/>
      <c r="D85" s="100"/>
      <c r="E85" s="100"/>
      <c r="F85" s="100"/>
      <c r="G85" s="100"/>
      <c r="H85" s="100"/>
      <c r="I85" s="100"/>
      <c r="J85" s="100"/>
      <c r="K85" s="100"/>
      <c r="L85" s="100"/>
      <c r="M85" s="100"/>
    </row>
    <row r="86" spans="1:13" x14ac:dyDescent="0.35">
      <c r="A86" s="100"/>
      <c r="B86" s="100"/>
      <c r="C86" s="100"/>
      <c r="D86" s="100"/>
      <c r="E86" s="100"/>
      <c r="F86" s="100"/>
      <c r="G86" s="100"/>
      <c r="H86" s="100"/>
      <c r="I86" s="100"/>
      <c r="J86" s="100"/>
      <c r="K86" s="100"/>
      <c r="L86" s="100"/>
      <c r="M86" s="100"/>
    </row>
    <row r="87" spans="1:13" x14ac:dyDescent="0.35">
      <c r="A87" s="100"/>
      <c r="B87" s="100"/>
      <c r="C87" s="100"/>
      <c r="D87" s="100"/>
      <c r="E87" s="100"/>
      <c r="F87" s="100"/>
      <c r="G87" s="100"/>
      <c r="H87" s="100"/>
      <c r="I87" s="100"/>
      <c r="J87" s="100"/>
      <c r="K87" s="100"/>
      <c r="L87" s="100"/>
      <c r="M87" s="100"/>
    </row>
    <row r="88" spans="1:13" x14ac:dyDescent="0.35">
      <c r="A88" s="100"/>
      <c r="B88" s="100"/>
      <c r="C88" s="100"/>
      <c r="D88" s="100"/>
      <c r="E88" s="100"/>
      <c r="F88" s="100"/>
      <c r="G88" s="100"/>
      <c r="H88" s="100"/>
      <c r="I88" s="100"/>
      <c r="J88" s="100"/>
      <c r="K88" s="100"/>
      <c r="L88" s="100"/>
      <c r="M88" s="100"/>
    </row>
    <row r="89" spans="1:13" x14ac:dyDescent="0.35">
      <c r="A89" s="100"/>
      <c r="B89" s="100"/>
      <c r="C89" s="100"/>
      <c r="D89" s="100"/>
      <c r="E89" s="100"/>
      <c r="F89" s="100"/>
      <c r="G89" s="100"/>
      <c r="H89" s="100"/>
      <c r="I89" s="100"/>
      <c r="J89" s="100"/>
      <c r="K89" s="100"/>
      <c r="L89" s="100"/>
      <c r="M89" s="100"/>
    </row>
    <row r="90" spans="1:13" x14ac:dyDescent="0.35">
      <c r="A90" s="100"/>
      <c r="B90" s="100"/>
      <c r="C90" s="100"/>
      <c r="D90" s="100"/>
      <c r="E90" s="100"/>
      <c r="F90" s="100"/>
      <c r="G90" s="100"/>
      <c r="H90" s="100"/>
      <c r="I90" s="100"/>
      <c r="J90" s="100"/>
      <c r="K90" s="100"/>
      <c r="L90" s="100"/>
      <c r="M90" s="100"/>
    </row>
    <row r="91" spans="1:13" x14ac:dyDescent="0.35">
      <c r="A91" s="100"/>
      <c r="B91" s="100"/>
      <c r="C91" s="100"/>
      <c r="D91" s="100"/>
      <c r="E91" s="100"/>
      <c r="F91" s="100"/>
      <c r="G91" s="100"/>
      <c r="H91" s="100"/>
      <c r="I91" s="100"/>
      <c r="J91" s="100"/>
      <c r="K91" s="100"/>
      <c r="L91" s="100"/>
      <c r="M91" s="100"/>
    </row>
    <row r="92" spans="1:13" x14ac:dyDescent="0.35">
      <c r="A92" s="100"/>
      <c r="B92" s="100"/>
      <c r="C92" s="100"/>
      <c r="D92" s="100"/>
      <c r="E92" s="100"/>
      <c r="F92" s="100"/>
      <c r="G92" s="100"/>
      <c r="H92" s="100"/>
      <c r="I92" s="100"/>
      <c r="J92" s="100"/>
      <c r="K92" s="100"/>
      <c r="L92" s="100"/>
      <c r="M92" s="100"/>
    </row>
    <row r="93" spans="1:13" x14ac:dyDescent="0.35">
      <c r="A93" s="100"/>
      <c r="B93" s="100"/>
      <c r="C93" s="100"/>
      <c r="D93" s="100"/>
      <c r="E93" s="100"/>
      <c r="F93" s="100"/>
      <c r="G93" s="100"/>
      <c r="H93" s="100"/>
      <c r="I93" s="100"/>
      <c r="J93" s="100"/>
      <c r="K93" s="100"/>
      <c r="L93" s="100"/>
      <c r="M93" s="100"/>
    </row>
    <row r="94" spans="1:13" x14ac:dyDescent="0.35">
      <c r="A94" s="100"/>
      <c r="B94" s="100"/>
      <c r="C94" s="100"/>
      <c r="D94" s="100"/>
      <c r="E94" s="100"/>
      <c r="F94" s="100"/>
      <c r="G94" s="100"/>
      <c r="H94" s="100"/>
      <c r="I94" s="100"/>
      <c r="J94" s="100"/>
      <c r="K94" s="100"/>
      <c r="L94" s="100"/>
      <c r="M94" s="100"/>
    </row>
    <row r="95" spans="1:13" x14ac:dyDescent="0.35">
      <c r="A95" s="100"/>
      <c r="B95" s="100"/>
      <c r="C95" s="100"/>
      <c r="D95" s="100"/>
      <c r="E95" s="100"/>
      <c r="F95" s="100"/>
      <c r="G95" s="100"/>
      <c r="H95" s="100"/>
      <c r="I95" s="100"/>
      <c r="J95" s="100"/>
      <c r="K95" s="100"/>
      <c r="L95" s="100"/>
      <c r="M95" s="100"/>
    </row>
    <row r="96" spans="1:13" x14ac:dyDescent="0.35">
      <c r="A96" s="100"/>
      <c r="B96" s="100"/>
      <c r="C96" s="100"/>
      <c r="D96" s="100"/>
      <c r="E96" s="100"/>
      <c r="F96" s="100"/>
      <c r="G96" s="100"/>
      <c r="H96" s="100"/>
      <c r="I96" s="100"/>
      <c r="J96" s="100"/>
      <c r="K96" s="100"/>
      <c r="L96" s="100"/>
      <c r="M96" s="100"/>
    </row>
    <row r="97" spans="1:13" x14ac:dyDescent="0.35">
      <c r="A97" s="100"/>
      <c r="B97" s="100"/>
      <c r="C97" s="100"/>
      <c r="D97" s="100"/>
      <c r="E97" s="100"/>
      <c r="F97" s="100"/>
      <c r="G97" s="100"/>
      <c r="H97" s="100"/>
      <c r="I97" s="100"/>
      <c r="J97" s="100"/>
      <c r="K97" s="100"/>
      <c r="L97" s="100"/>
      <c r="M97" s="100"/>
    </row>
    <row r="98" spans="1:13" x14ac:dyDescent="0.35">
      <c r="A98" s="100"/>
      <c r="B98" s="100"/>
      <c r="C98" s="100"/>
      <c r="D98" s="100"/>
      <c r="E98" s="100"/>
      <c r="F98" s="100"/>
      <c r="G98" s="100"/>
      <c r="H98" s="100"/>
      <c r="I98" s="100"/>
      <c r="J98" s="100"/>
      <c r="K98" s="100"/>
      <c r="L98" s="100"/>
      <c r="M98" s="100"/>
    </row>
    <row r="99" spans="1:13" x14ac:dyDescent="0.35">
      <c r="A99" s="100"/>
      <c r="B99" s="100"/>
      <c r="C99" s="100"/>
      <c r="D99" s="100"/>
      <c r="E99" s="100"/>
      <c r="F99" s="100"/>
      <c r="G99" s="100"/>
      <c r="H99" s="100"/>
      <c r="I99" s="100"/>
      <c r="J99" s="100"/>
      <c r="K99" s="100"/>
      <c r="L99" s="100"/>
      <c r="M99" s="100"/>
    </row>
    <row r="100" spans="1:13" x14ac:dyDescent="0.35">
      <c r="A100" s="100"/>
      <c r="B100" s="100"/>
      <c r="C100" s="100"/>
      <c r="D100" s="100"/>
      <c r="E100" s="100"/>
      <c r="F100" s="100"/>
      <c r="G100" s="100"/>
      <c r="H100" s="100"/>
      <c r="I100" s="100"/>
      <c r="J100" s="100"/>
      <c r="K100" s="100"/>
      <c r="L100" s="100"/>
      <c r="M100" s="100"/>
    </row>
    <row r="101" spans="1:13" x14ac:dyDescent="0.35">
      <c r="A101" s="100"/>
      <c r="B101" s="100"/>
      <c r="C101" s="100"/>
      <c r="D101" s="100"/>
      <c r="E101" s="100"/>
      <c r="F101" s="100"/>
      <c r="G101" s="100"/>
      <c r="H101" s="100"/>
      <c r="I101" s="100"/>
      <c r="J101" s="100"/>
      <c r="K101" s="100"/>
      <c r="L101" s="100"/>
      <c r="M101" s="100"/>
    </row>
    <row r="102" spans="1:13" x14ac:dyDescent="0.35">
      <c r="A102" s="100"/>
      <c r="B102" s="100"/>
      <c r="C102" s="100"/>
      <c r="D102" s="100"/>
      <c r="E102" s="100"/>
      <c r="F102" s="100"/>
      <c r="G102" s="100"/>
      <c r="H102" s="100"/>
      <c r="I102" s="100"/>
      <c r="J102" s="100"/>
      <c r="K102" s="100"/>
      <c r="L102" s="100"/>
      <c r="M102" s="100"/>
    </row>
    <row r="103" spans="1:13" x14ac:dyDescent="0.35">
      <c r="A103" s="100"/>
      <c r="B103" s="100"/>
      <c r="C103" s="100"/>
      <c r="D103" s="100"/>
      <c r="E103" s="100"/>
      <c r="F103" s="100"/>
      <c r="G103" s="100"/>
      <c r="H103" s="100"/>
      <c r="I103" s="100"/>
      <c r="J103" s="100"/>
      <c r="K103" s="100"/>
      <c r="L103" s="100"/>
      <c r="M103" s="100"/>
    </row>
    <row r="104" spans="1:13" x14ac:dyDescent="0.35">
      <c r="A104" s="100"/>
      <c r="B104" s="100"/>
      <c r="C104" s="100"/>
      <c r="D104" s="100"/>
      <c r="E104" s="100"/>
      <c r="F104" s="100"/>
      <c r="G104" s="100"/>
      <c r="H104" s="100"/>
      <c r="I104" s="100"/>
      <c r="J104" s="100"/>
      <c r="K104" s="100"/>
      <c r="L104" s="100"/>
      <c r="M104" s="100"/>
    </row>
    <row r="105" spans="1:13" x14ac:dyDescent="0.35">
      <c r="A105" s="100"/>
      <c r="B105" s="100"/>
      <c r="C105" s="100"/>
      <c r="D105" s="100"/>
      <c r="E105" s="100"/>
      <c r="F105" s="100"/>
      <c r="G105" s="100"/>
      <c r="H105" s="100"/>
      <c r="I105" s="100"/>
      <c r="J105" s="100"/>
      <c r="K105" s="100"/>
      <c r="L105" s="100"/>
      <c r="M105" s="100"/>
    </row>
    <row r="106" spans="1:13" x14ac:dyDescent="0.35">
      <c r="A106" s="100"/>
      <c r="B106" s="100"/>
      <c r="C106" s="100"/>
      <c r="D106" s="100"/>
      <c r="E106" s="100"/>
      <c r="F106" s="100"/>
      <c r="G106" s="100"/>
      <c r="H106" s="100"/>
      <c r="I106" s="100"/>
      <c r="J106" s="100"/>
      <c r="K106" s="100"/>
      <c r="L106" s="100"/>
      <c r="M106" s="100"/>
    </row>
    <row r="107" spans="1:13" x14ac:dyDescent="0.35">
      <c r="A107" s="100"/>
      <c r="B107" s="100"/>
      <c r="C107" s="100"/>
      <c r="D107" s="100"/>
      <c r="E107" s="100"/>
      <c r="F107" s="100"/>
      <c r="G107" s="100"/>
      <c r="H107" s="100"/>
      <c r="I107" s="100"/>
      <c r="J107" s="100"/>
      <c r="K107" s="100"/>
      <c r="L107" s="100"/>
      <c r="M107" s="100"/>
    </row>
    <row r="108" spans="1:13" x14ac:dyDescent="0.35">
      <c r="A108" s="100"/>
      <c r="B108" s="100"/>
      <c r="C108" s="100"/>
      <c r="D108" s="100"/>
      <c r="E108" s="100"/>
      <c r="F108" s="100"/>
      <c r="G108" s="100"/>
      <c r="H108" s="100"/>
      <c r="I108" s="100"/>
      <c r="J108" s="100"/>
      <c r="K108" s="100"/>
      <c r="L108" s="100"/>
      <c r="M108" s="100"/>
    </row>
    <row r="109" spans="1:13" x14ac:dyDescent="0.35">
      <c r="A109" s="100"/>
      <c r="B109" s="100"/>
      <c r="C109" s="100"/>
      <c r="D109" s="100"/>
      <c r="E109" s="100"/>
      <c r="F109" s="100"/>
      <c r="G109" s="100"/>
      <c r="H109" s="100"/>
      <c r="I109" s="100"/>
      <c r="J109" s="100"/>
      <c r="K109" s="100"/>
      <c r="L109" s="100"/>
      <c r="M109" s="100"/>
    </row>
    <row r="110" spans="1:13" x14ac:dyDescent="0.35">
      <c r="A110" s="100"/>
      <c r="B110" s="100"/>
      <c r="C110" s="100"/>
      <c r="D110" s="100"/>
      <c r="E110" s="100"/>
      <c r="F110" s="100"/>
      <c r="G110" s="100"/>
      <c r="H110" s="100"/>
      <c r="I110" s="100"/>
      <c r="J110" s="100"/>
      <c r="K110" s="100"/>
      <c r="L110" s="100"/>
      <c r="M110" s="100"/>
    </row>
    <row r="111" spans="1:13" x14ac:dyDescent="0.35">
      <c r="A111" s="100"/>
      <c r="B111" s="100"/>
      <c r="C111" s="100"/>
      <c r="D111" s="100"/>
      <c r="E111" s="100"/>
      <c r="F111" s="100"/>
      <c r="G111" s="100"/>
      <c r="H111" s="100"/>
      <c r="I111" s="100"/>
      <c r="J111" s="100"/>
      <c r="K111" s="100"/>
      <c r="L111" s="100"/>
      <c r="M111" s="100"/>
    </row>
    <row r="112" spans="1:13" x14ac:dyDescent="0.35">
      <c r="A112" s="100"/>
      <c r="B112" s="100"/>
      <c r="C112" s="100"/>
      <c r="D112" s="100"/>
      <c r="E112" s="100"/>
      <c r="F112" s="100"/>
      <c r="G112" s="100"/>
      <c r="H112" s="100"/>
      <c r="I112" s="100"/>
      <c r="J112" s="100"/>
      <c r="K112" s="100"/>
      <c r="L112" s="100"/>
      <c r="M112" s="100"/>
    </row>
    <row r="113" spans="1:13" x14ac:dyDescent="0.35">
      <c r="A113" s="100"/>
      <c r="B113" s="100"/>
      <c r="C113" s="100"/>
      <c r="D113" s="100"/>
      <c r="E113" s="100"/>
      <c r="F113" s="100"/>
      <c r="G113" s="100"/>
      <c r="H113" s="100"/>
      <c r="I113" s="100"/>
      <c r="J113" s="100"/>
      <c r="K113" s="100"/>
      <c r="L113" s="100"/>
      <c r="M113" s="100"/>
    </row>
    <row r="114" spans="1:13" x14ac:dyDescent="0.35">
      <c r="A114" s="100"/>
      <c r="B114" s="100"/>
      <c r="C114" s="100"/>
      <c r="D114" s="100"/>
      <c r="E114" s="100"/>
      <c r="F114" s="100"/>
      <c r="G114" s="100"/>
      <c r="H114" s="100"/>
      <c r="I114" s="100"/>
      <c r="J114" s="100"/>
      <c r="K114" s="100"/>
      <c r="L114" s="100"/>
      <c r="M114" s="100"/>
    </row>
    <row r="115" spans="1:13" x14ac:dyDescent="0.35">
      <c r="A115" s="100"/>
      <c r="B115" s="100"/>
      <c r="J115" s="100"/>
      <c r="K115" s="100"/>
      <c r="L115" s="100"/>
      <c r="M115" s="100"/>
    </row>
    <row r="116" spans="1:13" x14ac:dyDescent="0.35">
      <c r="A116" s="100"/>
      <c r="B116" s="100"/>
      <c r="J116" s="100"/>
      <c r="K116" s="100"/>
      <c r="L116" s="100"/>
      <c r="M116" s="100"/>
    </row>
    <row r="117" spans="1:13" x14ac:dyDescent="0.35">
      <c r="A117" s="100"/>
      <c r="B117" s="100"/>
      <c r="J117" s="100"/>
      <c r="K117" s="100"/>
      <c r="L117" s="100"/>
      <c r="M117" s="100"/>
    </row>
    <row r="118" spans="1:13" x14ac:dyDescent="0.35">
      <c r="A118" s="100"/>
      <c r="B118" s="100"/>
      <c r="J118" s="100"/>
      <c r="K118" s="100"/>
      <c r="L118" s="100"/>
      <c r="M118" s="100"/>
    </row>
    <row r="119" spans="1:13" x14ac:dyDescent="0.35">
      <c r="A119" s="100"/>
      <c r="B119" s="100"/>
      <c r="J119" s="100"/>
      <c r="K119" s="100"/>
      <c r="L119" s="100"/>
      <c r="M119" s="100"/>
    </row>
    <row r="120" spans="1:13" x14ac:dyDescent="0.35">
      <c r="A120" s="100"/>
      <c r="B120" s="100"/>
      <c r="J120" s="100"/>
      <c r="K120" s="100"/>
      <c r="L120" s="100"/>
      <c r="M120" s="100"/>
    </row>
    <row r="121" spans="1:13" x14ac:dyDescent="0.35">
      <c r="A121" s="100"/>
      <c r="B121" s="100"/>
      <c r="J121" s="100"/>
      <c r="K121" s="100"/>
      <c r="L121" s="100"/>
      <c r="M121" s="100"/>
    </row>
    <row r="122" spans="1:13" x14ac:dyDescent="0.35">
      <c r="A122" s="100"/>
      <c r="B122" s="100"/>
      <c r="J122" s="100"/>
      <c r="K122" s="100"/>
      <c r="L122" s="100"/>
      <c r="M122" s="100"/>
    </row>
    <row r="123" spans="1:13" x14ac:dyDescent="0.35">
      <c r="A123" s="100"/>
      <c r="B123" s="100"/>
      <c r="J123" s="100"/>
      <c r="K123" s="100"/>
      <c r="L123" s="100"/>
      <c r="M123" s="100"/>
    </row>
    <row r="124" spans="1:13" x14ac:dyDescent="0.35">
      <c r="B124" s="100"/>
      <c r="L124" s="100"/>
    </row>
  </sheetData>
  <mergeCells count="66">
    <mergeCell ref="C3:K3"/>
    <mergeCell ref="C4:K4"/>
    <mergeCell ref="C18:J18"/>
    <mergeCell ref="D8:E8"/>
    <mergeCell ref="D9:E9"/>
    <mergeCell ref="D11:E11"/>
    <mergeCell ref="D7:E7"/>
    <mergeCell ref="H7:I7"/>
    <mergeCell ref="I11:J11"/>
    <mergeCell ref="I9:J9"/>
    <mergeCell ref="I8:J8"/>
    <mergeCell ref="E15:J15"/>
    <mergeCell ref="E16:J16"/>
    <mergeCell ref="D14:K14"/>
    <mergeCell ref="F7:G7"/>
    <mergeCell ref="D25:E25"/>
    <mergeCell ref="D28:E28"/>
    <mergeCell ref="H26:I26"/>
    <mergeCell ref="H27:I27"/>
    <mergeCell ref="D27:E27"/>
    <mergeCell ref="D26:E26"/>
    <mergeCell ref="F24:G24"/>
    <mergeCell ref="D19:K22"/>
    <mergeCell ref="D24:E24"/>
    <mergeCell ref="H24:I24"/>
    <mergeCell ref="D10:E10"/>
    <mergeCell ref="I10:J10"/>
    <mergeCell ref="I63:K63"/>
    <mergeCell ref="H48:I48"/>
    <mergeCell ref="I58:K58"/>
    <mergeCell ref="I59:K59"/>
    <mergeCell ref="I60:K60"/>
    <mergeCell ref="I61:K61"/>
    <mergeCell ref="I62:K62"/>
    <mergeCell ref="E53:J53"/>
    <mergeCell ref="D48:E48"/>
    <mergeCell ref="H49:I49"/>
    <mergeCell ref="E52:J52"/>
    <mergeCell ref="C55:E55"/>
    <mergeCell ref="F49:G49"/>
    <mergeCell ref="D46:E46"/>
    <mergeCell ref="D49:E49"/>
    <mergeCell ref="H46:I46"/>
    <mergeCell ref="E32:J32"/>
    <mergeCell ref="E33:J33"/>
    <mergeCell ref="D47:E47"/>
    <mergeCell ref="H47:I47"/>
    <mergeCell ref="F46:G46"/>
    <mergeCell ref="C35:J35"/>
    <mergeCell ref="D36:K43"/>
    <mergeCell ref="D64:F64"/>
    <mergeCell ref="D65:F65"/>
    <mergeCell ref="C5:K5"/>
    <mergeCell ref="D59:F59"/>
    <mergeCell ref="D60:F60"/>
    <mergeCell ref="D61:F61"/>
    <mergeCell ref="D62:F62"/>
    <mergeCell ref="D63:F63"/>
    <mergeCell ref="D29:E29"/>
    <mergeCell ref="H25:I25"/>
    <mergeCell ref="H28:I28"/>
    <mergeCell ref="H29:I29"/>
    <mergeCell ref="D58:F58"/>
    <mergeCell ref="C47:C50"/>
    <mergeCell ref="F47:G47"/>
    <mergeCell ref="F48:G48"/>
  </mergeCells>
  <dataValidations count="6">
    <dataValidation type="list" allowBlank="1" showInputMessage="1" showErrorMessage="1" sqref="F28:G29 F48:G49 G9:H11" xr:uid="{00000000-0002-0000-0700-000000000000}">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24 J46" xr:uid="{00000000-0002-0000-0700-000001000000}"/>
    <dataValidation allowBlank="1" showInputMessage="1" showErrorMessage="1" prompt="Refers to the progress expected to be reached at project finalization. " sqref="H7:I7 H24:I24 H46:I46" xr:uid="{00000000-0002-0000-0700-000002000000}"/>
    <dataValidation allowBlank="1" showInputMessage="1" showErrorMessage="1" prompt="Please use the drop-down menu to fill this section" sqref="F7:G7 F24:G24 F46:G46" xr:uid="{00000000-0002-0000-0700-000003000000}"/>
    <dataValidation allowBlank="1" showInputMessage="1" showErrorMessage="1" prompt="Report the project components/outcomes as in the project document " sqref="D7:E7 D24:E24 D46:E46" xr:uid="{00000000-0002-0000-0700-000004000000}"/>
    <dataValidation type="list" allowBlank="1" showInputMessage="1" showErrorMessage="1" prompt="Please use drop down menu to enter data " sqref="F8:H8 F25:G27 F47:G47 F9:F11" xr:uid="{00000000-0002-0000-0700-000005000000}">
      <formula1>"Outcome 1, Outcome 2, Outcome 3, Outcome 4, Outcome 5, Outcome 6, Outcome 7, Outcome 8"</formula1>
    </dataValidation>
  </dataValidations>
  <hyperlinks>
    <hyperlink ref="E16" r:id="rId1" xr:uid="{00000000-0004-0000-0700-000000000000}"/>
    <hyperlink ref="E33" r:id="rId2" xr:uid="{00000000-0004-0000-0700-000001000000}"/>
  </hyperlinks>
  <pageMargins left="0.2" right="0.21" top="0.17" bottom="0.17" header="0.17" footer="0.17"/>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I43"/>
  <sheetViews>
    <sheetView zoomScale="80" zoomScaleNormal="80" workbookViewId="0">
      <selection activeCell="H42" sqref="H42"/>
    </sheetView>
  </sheetViews>
  <sheetFormatPr defaultColWidth="8.7265625" defaultRowHeight="14.5" x14ac:dyDescent="0.35"/>
  <cols>
    <col min="1" max="1" width="1.453125" customWidth="1"/>
    <col min="2" max="2" width="1.7265625" customWidth="1"/>
    <col min="3" max="3" width="16.7265625" customWidth="1"/>
    <col min="4" max="4" width="11.453125" customWidth="1"/>
    <col min="5" max="5" width="23.7265625" customWidth="1"/>
    <col min="6" max="6" width="19.453125" customWidth="1"/>
    <col min="7" max="7" width="68" customWidth="1"/>
    <col min="8" max="8" width="28.7265625" customWidth="1"/>
    <col min="9" max="9" width="14.1796875" customWidth="1"/>
    <col min="10" max="10" width="1.7265625" customWidth="1"/>
  </cols>
  <sheetData>
    <row r="1" spans="2:9" ht="15" thickBot="1" x14ac:dyDescent="0.4"/>
    <row r="2" spans="2:9" ht="15" thickBot="1" x14ac:dyDescent="0.4">
      <c r="B2" s="42"/>
      <c r="C2" s="43"/>
      <c r="D2" s="44"/>
      <c r="E2" s="44"/>
      <c r="F2" s="44"/>
      <c r="G2" s="44"/>
      <c r="H2" s="44"/>
      <c r="I2" s="45"/>
    </row>
    <row r="3" spans="2:9" ht="20.5" thickBot="1" x14ac:dyDescent="0.45">
      <c r="B3" s="93"/>
      <c r="C3" s="591" t="s">
        <v>235</v>
      </c>
      <c r="D3" s="804"/>
      <c r="E3" s="804"/>
      <c r="F3" s="804"/>
      <c r="G3" s="804"/>
      <c r="H3" s="805"/>
      <c r="I3" s="95"/>
    </row>
    <row r="4" spans="2:9" x14ac:dyDescent="0.35">
      <c r="B4" s="46"/>
      <c r="C4" s="806" t="s">
        <v>236</v>
      </c>
      <c r="D4" s="806"/>
      <c r="E4" s="806"/>
      <c r="F4" s="806"/>
      <c r="G4" s="806"/>
      <c r="H4" s="806"/>
      <c r="I4" s="47"/>
    </row>
    <row r="5" spans="2:9" x14ac:dyDescent="0.35">
      <c r="B5" s="46"/>
      <c r="C5" s="753"/>
      <c r="D5" s="753"/>
      <c r="E5" s="753"/>
      <c r="F5" s="753"/>
      <c r="G5" s="753"/>
      <c r="H5" s="753"/>
      <c r="I5" s="47"/>
    </row>
    <row r="6" spans="2:9" ht="46.15" customHeight="1" thickBot="1" x14ac:dyDescent="0.4">
      <c r="B6" s="46"/>
      <c r="C6" s="811" t="s">
        <v>237</v>
      </c>
      <c r="D6" s="811"/>
      <c r="E6" s="49"/>
      <c r="F6" s="49"/>
      <c r="G6" s="49"/>
      <c r="H6" s="49"/>
      <c r="I6" s="47"/>
    </row>
    <row r="7" spans="2:9" ht="30" customHeight="1" thickBot="1" x14ac:dyDescent="0.4">
      <c r="B7" s="46"/>
      <c r="C7" s="159" t="s">
        <v>234</v>
      </c>
      <c r="D7" s="807" t="s">
        <v>233</v>
      </c>
      <c r="E7" s="808"/>
      <c r="F7" s="523" t="s">
        <v>232</v>
      </c>
      <c r="G7" s="524" t="s">
        <v>261</v>
      </c>
      <c r="H7" s="523" t="s">
        <v>267</v>
      </c>
      <c r="I7" s="47"/>
    </row>
    <row r="8" spans="2:9" ht="47.25" customHeight="1" x14ac:dyDescent="0.35">
      <c r="B8" s="51"/>
      <c r="C8" s="820" t="s">
        <v>1137</v>
      </c>
      <c r="D8" s="809" t="s">
        <v>1044</v>
      </c>
      <c r="E8" s="810"/>
      <c r="F8" s="530">
        <v>0</v>
      </c>
      <c r="G8" s="531" t="s">
        <v>1045</v>
      </c>
      <c r="H8" s="532" t="s">
        <v>1046</v>
      </c>
      <c r="I8" s="52"/>
    </row>
    <row r="9" spans="2:9" ht="38.25" customHeight="1" x14ac:dyDescent="0.35">
      <c r="B9" s="51"/>
      <c r="C9" s="821"/>
      <c r="D9" s="812" t="s">
        <v>1047</v>
      </c>
      <c r="E9" s="813"/>
      <c r="F9" s="525">
        <v>0</v>
      </c>
      <c r="G9" s="526" t="s">
        <v>1048</v>
      </c>
      <c r="H9" s="533" t="s">
        <v>1136</v>
      </c>
      <c r="I9" s="52"/>
    </row>
    <row r="10" spans="2:9" ht="134.25" customHeight="1" x14ac:dyDescent="0.35">
      <c r="B10" s="51"/>
      <c r="C10" s="821"/>
      <c r="D10" s="812" t="s">
        <v>1049</v>
      </c>
      <c r="E10" s="813"/>
      <c r="F10" s="525">
        <v>0</v>
      </c>
      <c r="G10" s="527" t="s">
        <v>1050</v>
      </c>
      <c r="H10" s="533" t="s">
        <v>1051</v>
      </c>
      <c r="I10" s="52"/>
    </row>
    <row r="11" spans="2:9" ht="95.25" customHeight="1" x14ac:dyDescent="0.35">
      <c r="B11" s="51"/>
      <c r="C11" s="821"/>
      <c r="D11" s="812" t="s">
        <v>1052</v>
      </c>
      <c r="E11" s="813"/>
      <c r="F11" s="525">
        <v>0</v>
      </c>
      <c r="G11" s="528" t="s">
        <v>1053</v>
      </c>
      <c r="H11" s="533" t="s">
        <v>1054</v>
      </c>
      <c r="I11" s="52"/>
    </row>
    <row r="12" spans="2:9" ht="97.5" customHeight="1" x14ac:dyDescent="0.35">
      <c r="B12" s="51"/>
      <c r="C12" s="821"/>
      <c r="D12" s="812" t="s">
        <v>1055</v>
      </c>
      <c r="E12" s="813"/>
      <c r="F12" s="525">
        <v>0</v>
      </c>
      <c r="G12" s="528" t="s">
        <v>1056</v>
      </c>
      <c r="H12" s="533" t="s">
        <v>1057</v>
      </c>
      <c r="I12" s="52"/>
    </row>
    <row r="13" spans="2:9" ht="117" customHeight="1" thickBot="1" x14ac:dyDescent="0.4">
      <c r="B13" s="51"/>
      <c r="C13" s="822"/>
      <c r="D13" s="817" t="s">
        <v>1058</v>
      </c>
      <c r="E13" s="818"/>
      <c r="F13" s="534">
        <v>0</v>
      </c>
      <c r="G13" s="535" t="s">
        <v>1135</v>
      </c>
      <c r="H13" s="536" t="s">
        <v>1059</v>
      </c>
      <c r="I13" s="52"/>
    </row>
    <row r="14" spans="2:9" ht="74.25" customHeight="1" x14ac:dyDescent="0.35">
      <c r="B14" s="51"/>
      <c r="C14" s="823" t="s">
        <v>1138</v>
      </c>
      <c r="D14" s="810" t="s">
        <v>1060</v>
      </c>
      <c r="E14" s="810"/>
      <c r="F14" s="530">
        <v>0</v>
      </c>
      <c r="G14" s="537" t="s">
        <v>1061</v>
      </c>
      <c r="H14" s="532" t="s">
        <v>1062</v>
      </c>
      <c r="I14" s="52"/>
    </row>
    <row r="15" spans="2:9" ht="77.25" customHeight="1" x14ac:dyDescent="0.35">
      <c r="B15" s="51"/>
      <c r="C15" s="824"/>
      <c r="D15" s="813" t="s">
        <v>1063</v>
      </c>
      <c r="E15" s="813"/>
      <c r="F15" s="525">
        <v>0</v>
      </c>
      <c r="G15" s="525" t="s">
        <v>1064</v>
      </c>
      <c r="H15" s="533" t="s">
        <v>1065</v>
      </c>
      <c r="I15" s="52"/>
    </row>
    <row r="16" spans="2:9" ht="72" customHeight="1" x14ac:dyDescent="0.35">
      <c r="B16" s="51"/>
      <c r="C16" s="824"/>
      <c r="D16" s="813" t="s">
        <v>1066</v>
      </c>
      <c r="E16" s="813"/>
      <c r="F16" s="525">
        <v>0</v>
      </c>
      <c r="G16" s="525" t="s">
        <v>1067</v>
      </c>
      <c r="H16" s="533" t="s">
        <v>1068</v>
      </c>
      <c r="I16" s="52"/>
    </row>
    <row r="17" spans="2:9" ht="61.5" customHeight="1" thickBot="1" x14ac:dyDescent="0.4">
      <c r="B17" s="51"/>
      <c r="C17" s="825"/>
      <c r="D17" s="818" t="s">
        <v>1069</v>
      </c>
      <c r="E17" s="818"/>
      <c r="F17" s="534">
        <v>0</v>
      </c>
      <c r="G17" s="534" t="s">
        <v>1070</v>
      </c>
      <c r="H17" s="536" t="s">
        <v>1071</v>
      </c>
      <c r="I17" s="52"/>
    </row>
    <row r="18" spans="2:9" ht="100.5" customHeight="1" x14ac:dyDescent="0.35">
      <c r="B18" s="51"/>
      <c r="C18" s="823" t="s">
        <v>1139</v>
      </c>
      <c r="D18" s="819" t="s">
        <v>1072</v>
      </c>
      <c r="E18" s="819"/>
      <c r="F18" s="530">
        <v>0</v>
      </c>
      <c r="G18" s="530" t="s">
        <v>1073</v>
      </c>
      <c r="H18" s="532" t="s">
        <v>1074</v>
      </c>
      <c r="I18" s="52"/>
    </row>
    <row r="19" spans="2:9" ht="49.5" customHeight="1" x14ac:dyDescent="0.35">
      <c r="B19" s="51"/>
      <c r="C19" s="824"/>
      <c r="D19" s="813" t="s">
        <v>1075</v>
      </c>
      <c r="E19" s="813"/>
      <c r="F19" s="525">
        <v>0</v>
      </c>
      <c r="G19" s="525" t="s">
        <v>1076</v>
      </c>
      <c r="H19" s="533" t="s">
        <v>1077</v>
      </c>
      <c r="I19" s="52"/>
    </row>
    <row r="20" spans="2:9" ht="52.5" customHeight="1" x14ac:dyDescent="0.35">
      <c r="B20" s="51"/>
      <c r="C20" s="824"/>
      <c r="D20" s="813" t="s">
        <v>1078</v>
      </c>
      <c r="E20" s="813"/>
      <c r="F20" s="525">
        <v>0</v>
      </c>
      <c r="G20" s="525" t="s">
        <v>1079</v>
      </c>
      <c r="H20" s="533" t="s">
        <v>1077</v>
      </c>
      <c r="I20" s="52"/>
    </row>
    <row r="21" spans="2:9" ht="45.75" customHeight="1" x14ac:dyDescent="0.35">
      <c r="B21" s="51"/>
      <c r="C21" s="824"/>
      <c r="D21" s="813" t="s">
        <v>1080</v>
      </c>
      <c r="E21" s="813"/>
      <c r="F21" s="525">
        <v>0</v>
      </c>
      <c r="G21" s="525" t="s">
        <v>1081</v>
      </c>
      <c r="H21" s="533" t="s">
        <v>1077</v>
      </c>
      <c r="I21" s="52"/>
    </row>
    <row r="22" spans="2:9" ht="51" customHeight="1" thickBot="1" x14ac:dyDescent="0.4">
      <c r="B22" s="51"/>
      <c r="C22" s="825"/>
      <c r="D22" s="818" t="s">
        <v>1082</v>
      </c>
      <c r="E22" s="818"/>
      <c r="F22" s="534">
        <v>0</v>
      </c>
      <c r="G22" s="534" t="s">
        <v>1083</v>
      </c>
      <c r="H22" s="536" t="s">
        <v>1077</v>
      </c>
      <c r="I22" s="52"/>
    </row>
    <row r="23" spans="2:9" ht="40.5" customHeight="1" x14ac:dyDescent="0.35">
      <c r="B23" s="51"/>
      <c r="C23" s="823" t="s">
        <v>1042</v>
      </c>
      <c r="D23" s="810" t="s">
        <v>1084</v>
      </c>
      <c r="E23" s="810"/>
      <c r="F23" s="530">
        <v>0</v>
      </c>
      <c r="G23" s="538" t="s">
        <v>1085</v>
      </c>
      <c r="H23" s="532" t="s">
        <v>1086</v>
      </c>
      <c r="I23" s="52"/>
    </row>
    <row r="24" spans="2:9" ht="74.25" customHeight="1" x14ac:dyDescent="0.35">
      <c r="B24" s="51"/>
      <c r="C24" s="824"/>
      <c r="D24" s="813" t="s">
        <v>1087</v>
      </c>
      <c r="E24" s="813"/>
      <c r="F24" s="525">
        <v>0</v>
      </c>
      <c r="G24" s="525" t="s">
        <v>1088</v>
      </c>
      <c r="H24" s="533" t="s">
        <v>1089</v>
      </c>
      <c r="I24" s="52"/>
    </row>
    <row r="25" spans="2:9" ht="64.5" customHeight="1" thickBot="1" x14ac:dyDescent="0.4">
      <c r="B25" s="51"/>
      <c r="C25" s="825"/>
      <c r="D25" s="818" t="s">
        <v>1090</v>
      </c>
      <c r="E25" s="818"/>
      <c r="F25" s="534">
        <v>0</v>
      </c>
      <c r="G25" s="539" t="s">
        <v>1091</v>
      </c>
      <c r="H25" s="536" t="s">
        <v>1092</v>
      </c>
      <c r="I25" s="52"/>
    </row>
    <row r="26" spans="2:9" ht="79.5" customHeight="1" x14ac:dyDescent="0.35">
      <c r="B26" s="51"/>
      <c r="C26" s="823" t="s">
        <v>1140</v>
      </c>
      <c r="D26" s="810" t="s">
        <v>1093</v>
      </c>
      <c r="E26" s="810"/>
      <c r="F26" s="530">
        <v>0</v>
      </c>
      <c r="G26" s="537" t="s">
        <v>1094</v>
      </c>
      <c r="H26" s="532" t="s">
        <v>1095</v>
      </c>
      <c r="I26" s="52"/>
    </row>
    <row r="27" spans="2:9" ht="56.25" customHeight="1" x14ac:dyDescent="0.35">
      <c r="B27" s="51"/>
      <c r="C27" s="824"/>
      <c r="D27" s="813" t="s">
        <v>1096</v>
      </c>
      <c r="E27" s="813"/>
      <c r="F27" s="525">
        <v>0</v>
      </c>
      <c r="G27" s="525" t="s">
        <v>1097</v>
      </c>
      <c r="H27" s="533" t="s">
        <v>1098</v>
      </c>
      <c r="I27" s="52"/>
    </row>
    <row r="28" spans="2:9" ht="56.25" customHeight="1" thickBot="1" x14ac:dyDescent="0.4">
      <c r="B28" s="51"/>
      <c r="C28" s="825"/>
      <c r="D28" s="818" t="s">
        <v>1099</v>
      </c>
      <c r="E28" s="818"/>
      <c r="F28" s="534">
        <v>0</v>
      </c>
      <c r="G28" s="534" t="s">
        <v>1097</v>
      </c>
      <c r="H28" s="536" t="s">
        <v>1100</v>
      </c>
      <c r="I28" s="52"/>
    </row>
    <row r="29" spans="2:9" ht="132" customHeight="1" x14ac:dyDescent="0.35">
      <c r="B29" s="51"/>
      <c r="C29" s="823" t="s">
        <v>1141</v>
      </c>
      <c r="D29" s="810" t="s">
        <v>1101</v>
      </c>
      <c r="E29" s="810"/>
      <c r="F29" s="530">
        <v>0</v>
      </c>
      <c r="G29" s="538" t="s">
        <v>1102</v>
      </c>
      <c r="H29" s="532" t="s">
        <v>1103</v>
      </c>
      <c r="I29" s="52"/>
    </row>
    <row r="30" spans="2:9" ht="28" x14ac:dyDescent="0.35">
      <c r="B30" s="51"/>
      <c r="C30" s="824"/>
      <c r="D30" s="813" t="s">
        <v>1104</v>
      </c>
      <c r="E30" s="813"/>
      <c r="F30" s="525">
        <v>0</v>
      </c>
      <c r="G30" s="527" t="s">
        <v>1105</v>
      </c>
      <c r="H30" s="533" t="s">
        <v>1106</v>
      </c>
      <c r="I30" s="52"/>
    </row>
    <row r="31" spans="2:9" ht="28" x14ac:dyDescent="0.35">
      <c r="B31" s="51"/>
      <c r="C31" s="824"/>
      <c r="D31" s="815" t="s">
        <v>1107</v>
      </c>
      <c r="E31" s="815"/>
      <c r="F31" s="525">
        <v>0</v>
      </c>
      <c r="G31" s="525" t="s">
        <v>1108</v>
      </c>
      <c r="H31" s="533" t="s">
        <v>1109</v>
      </c>
      <c r="I31" s="52"/>
    </row>
    <row r="32" spans="2:9" ht="42" x14ac:dyDescent="0.35">
      <c r="B32" s="51"/>
      <c r="C32" s="824"/>
      <c r="D32" s="815" t="s">
        <v>1110</v>
      </c>
      <c r="E32" s="815"/>
      <c r="F32" s="525">
        <v>0</v>
      </c>
      <c r="G32" s="525" t="s">
        <v>1108</v>
      </c>
      <c r="H32" s="533" t="s">
        <v>1111</v>
      </c>
      <c r="I32" s="52"/>
    </row>
    <row r="33" spans="2:9" ht="45.75" customHeight="1" x14ac:dyDescent="0.35">
      <c r="B33" s="51"/>
      <c r="C33" s="824"/>
      <c r="D33" s="815" t="s">
        <v>1112</v>
      </c>
      <c r="E33" s="815"/>
      <c r="F33" s="525">
        <v>0</v>
      </c>
      <c r="G33" s="525" t="s">
        <v>1108</v>
      </c>
      <c r="H33" s="533" t="s">
        <v>1113</v>
      </c>
      <c r="I33" s="52"/>
    </row>
    <row r="34" spans="2:9" ht="56.25" customHeight="1" x14ac:dyDescent="0.35">
      <c r="B34" s="51"/>
      <c r="C34" s="824"/>
      <c r="D34" s="815" t="s">
        <v>1114</v>
      </c>
      <c r="E34" s="816"/>
      <c r="F34" s="525">
        <v>0</v>
      </c>
      <c r="G34" s="525" t="s">
        <v>1108</v>
      </c>
      <c r="H34" s="533" t="s">
        <v>1115</v>
      </c>
      <c r="I34" s="52"/>
    </row>
    <row r="35" spans="2:9" ht="52.5" customHeight="1" x14ac:dyDescent="0.35">
      <c r="B35" s="51"/>
      <c r="C35" s="824"/>
      <c r="D35" s="815" t="s">
        <v>1116</v>
      </c>
      <c r="E35" s="815"/>
      <c r="F35" s="525">
        <v>0</v>
      </c>
      <c r="G35" s="529" t="s">
        <v>1117</v>
      </c>
      <c r="H35" s="533" t="s">
        <v>1118</v>
      </c>
      <c r="I35" s="52"/>
    </row>
    <row r="36" spans="2:9" ht="42" x14ac:dyDescent="0.35">
      <c r="B36" s="51"/>
      <c r="C36" s="824"/>
      <c r="D36" s="815" t="s">
        <v>1119</v>
      </c>
      <c r="E36" s="816"/>
      <c r="F36" s="525">
        <v>0</v>
      </c>
      <c r="G36" s="525" t="s">
        <v>1108</v>
      </c>
      <c r="H36" s="533" t="s">
        <v>1120</v>
      </c>
      <c r="I36" s="52"/>
    </row>
    <row r="37" spans="2:9" ht="28" x14ac:dyDescent="0.35">
      <c r="B37" s="51"/>
      <c r="C37" s="824"/>
      <c r="D37" s="815" t="s">
        <v>1121</v>
      </c>
      <c r="E37" s="816"/>
      <c r="F37" s="525">
        <v>0</v>
      </c>
      <c r="G37" s="525" t="s">
        <v>1108</v>
      </c>
      <c r="H37" s="533" t="s">
        <v>1122</v>
      </c>
      <c r="I37" s="52"/>
    </row>
    <row r="38" spans="2:9" ht="42" x14ac:dyDescent="0.35">
      <c r="B38" s="51"/>
      <c r="C38" s="824"/>
      <c r="D38" s="815" t="s">
        <v>1123</v>
      </c>
      <c r="E38" s="816"/>
      <c r="F38" s="525">
        <v>0</v>
      </c>
      <c r="G38" s="525" t="s">
        <v>1124</v>
      </c>
      <c r="H38" s="533" t="s">
        <v>1125</v>
      </c>
      <c r="I38" s="52"/>
    </row>
    <row r="39" spans="2:9" ht="53.25" customHeight="1" x14ac:dyDescent="0.35">
      <c r="B39" s="51"/>
      <c r="C39" s="824"/>
      <c r="D39" s="815" t="s">
        <v>1126</v>
      </c>
      <c r="E39" s="816"/>
      <c r="F39" s="525">
        <v>0</v>
      </c>
      <c r="G39" s="525" t="s">
        <v>1124</v>
      </c>
      <c r="H39" s="533" t="s">
        <v>1127</v>
      </c>
      <c r="I39" s="52"/>
    </row>
    <row r="40" spans="2:9" ht="54" customHeight="1" x14ac:dyDescent="0.35">
      <c r="B40" s="51"/>
      <c r="C40" s="824"/>
      <c r="D40" s="815" t="s">
        <v>1128</v>
      </c>
      <c r="E40" s="816"/>
      <c r="F40" s="525">
        <v>0</v>
      </c>
      <c r="G40" s="525" t="s">
        <v>1124</v>
      </c>
      <c r="H40" s="533" t="s">
        <v>1129</v>
      </c>
      <c r="I40" s="52"/>
    </row>
    <row r="41" spans="2:9" ht="42" x14ac:dyDescent="0.35">
      <c r="B41" s="51"/>
      <c r="C41" s="824"/>
      <c r="D41" s="815" t="s">
        <v>1130</v>
      </c>
      <c r="E41" s="816"/>
      <c r="F41" s="525">
        <v>0</v>
      </c>
      <c r="G41" s="525" t="s">
        <v>1124</v>
      </c>
      <c r="H41" s="533" t="s">
        <v>1131</v>
      </c>
      <c r="I41" s="52"/>
    </row>
    <row r="42" spans="2:9" ht="136.5" customHeight="1" thickBot="1" x14ac:dyDescent="0.4">
      <c r="B42" s="51"/>
      <c r="C42" s="825"/>
      <c r="D42" s="814" t="s">
        <v>1132</v>
      </c>
      <c r="E42" s="814"/>
      <c r="F42" s="534">
        <v>0</v>
      </c>
      <c r="G42" s="540" t="s">
        <v>1133</v>
      </c>
      <c r="H42" s="536" t="s">
        <v>1134</v>
      </c>
      <c r="I42" s="52"/>
    </row>
    <row r="43" spans="2:9" ht="15" thickBot="1" x14ac:dyDescent="0.4">
      <c r="B43" s="102"/>
      <c r="C43" s="103"/>
      <c r="D43" s="103"/>
      <c r="E43" s="103"/>
      <c r="F43" s="103"/>
      <c r="G43" s="103"/>
      <c r="H43" s="103"/>
      <c r="I43" s="104"/>
    </row>
  </sheetData>
  <mergeCells count="46">
    <mergeCell ref="D34:E34"/>
    <mergeCell ref="C8:C13"/>
    <mergeCell ref="C14:C17"/>
    <mergeCell ref="C18:C22"/>
    <mergeCell ref="C23:C25"/>
    <mergeCell ref="C26:C28"/>
    <mergeCell ref="C29:C42"/>
    <mergeCell ref="D26:E26"/>
    <mergeCell ref="D28:E28"/>
    <mergeCell ref="D29:E29"/>
    <mergeCell ref="D30:E30"/>
    <mergeCell ref="D31:E31"/>
    <mergeCell ref="D39:E39"/>
    <mergeCell ref="D37:E37"/>
    <mergeCell ref="D23:E23"/>
    <mergeCell ref="D24:E24"/>
    <mergeCell ref="D25:E25"/>
    <mergeCell ref="D32:E32"/>
    <mergeCell ref="D33:E33"/>
    <mergeCell ref="D18:E18"/>
    <mergeCell ref="D19:E19"/>
    <mergeCell ref="D20:E20"/>
    <mergeCell ref="D21:E21"/>
    <mergeCell ref="D22:E22"/>
    <mergeCell ref="D9:E9"/>
    <mergeCell ref="D10:E10"/>
    <mergeCell ref="D42:E42"/>
    <mergeCell ref="D36:E36"/>
    <mergeCell ref="D13:E13"/>
    <mergeCell ref="D40:E40"/>
    <mergeCell ref="D41:E41"/>
    <mergeCell ref="D35:E35"/>
    <mergeCell ref="D16:E16"/>
    <mergeCell ref="D38:E38"/>
    <mergeCell ref="D11:E11"/>
    <mergeCell ref="D12:E12"/>
    <mergeCell ref="D14:E14"/>
    <mergeCell ref="D15:E15"/>
    <mergeCell ref="D27:E27"/>
    <mergeCell ref="D17:E17"/>
    <mergeCell ref="C3:H3"/>
    <mergeCell ref="C4:H4"/>
    <mergeCell ref="C5:H5"/>
    <mergeCell ref="D7:E7"/>
    <mergeCell ref="D8:E8"/>
    <mergeCell ref="C6:D6"/>
  </mergeCells>
  <pageMargins left="0.25" right="0.25" top="0.17" bottom="0.17" header="0.17" footer="0.17"/>
  <pageSetup orientation="portrai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E41"/>
  <sheetViews>
    <sheetView zoomScale="80" zoomScaleNormal="80" workbookViewId="0">
      <selection activeCell="J7" sqref="J7"/>
    </sheetView>
  </sheetViews>
  <sheetFormatPr defaultColWidth="8.7265625" defaultRowHeight="14.5" x14ac:dyDescent="0.35"/>
  <cols>
    <col min="1" max="1" width="1.26953125" customWidth="1"/>
    <col min="2" max="2" width="2" customWidth="1"/>
    <col min="3" max="3" width="30" customWidth="1"/>
    <col min="4" max="4" width="161" customWidth="1"/>
    <col min="5" max="5" width="2.453125" customWidth="1"/>
    <col min="6" max="6" width="1.453125" customWidth="1"/>
  </cols>
  <sheetData>
    <row r="1" spans="2:5" ht="15" thickBot="1" x14ac:dyDescent="0.4"/>
    <row r="2" spans="2:5" ht="15" thickBot="1" x14ac:dyDescent="0.4">
      <c r="B2" s="120"/>
      <c r="C2" s="68"/>
      <c r="D2" s="68"/>
      <c r="E2" s="69"/>
    </row>
    <row r="3" spans="2:5" ht="18" thickBot="1" x14ac:dyDescent="0.4">
      <c r="B3" s="121"/>
      <c r="C3" s="828" t="s">
        <v>247</v>
      </c>
      <c r="D3" s="829"/>
      <c r="E3" s="122"/>
    </row>
    <row r="4" spans="2:5" x14ac:dyDescent="0.35">
      <c r="B4" s="121"/>
      <c r="C4" s="123"/>
      <c r="D4" s="123"/>
      <c r="E4" s="122"/>
    </row>
    <row r="5" spans="2:5" ht="15" thickBot="1" x14ac:dyDescent="0.4">
      <c r="B5" s="121"/>
      <c r="C5" s="124" t="s">
        <v>282</v>
      </c>
      <c r="D5" s="123"/>
      <c r="E5" s="122"/>
    </row>
    <row r="6" spans="2:5" ht="46.5" customHeight="1" thickBot="1" x14ac:dyDescent="0.4">
      <c r="B6" s="121"/>
      <c r="C6" s="542" t="s">
        <v>248</v>
      </c>
      <c r="D6" s="543" t="s">
        <v>249</v>
      </c>
      <c r="E6" s="122"/>
    </row>
    <row r="7" spans="2:5" ht="315" customHeight="1" thickBot="1" x14ac:dyDescent="0.4">
      <c r="B7" s="121"/>
      <c r="C7" s="125" t="s">
        <v>286</v>
      </c>
      <c r="D7" s="541" t="s">
        <v>1142</v>
      </c>
      <c r="E7" s="122"/>
    </row>
    <row r="8" spans="2:5" ht="213" customHeight="1" thickBot="1" x14ac:dyDescent="0.4">
      <c r="B8" s="121"/>
      <c r="C8" s="126" t="s">
        <v>287</v>
      </c>
      <c r="D8" s="544" t="s">
        <v>1143</v>
      </c>
      <c r="E8" s="122"/>
    </row>
    <row r="9" spans="2:5" ht="156" customHeight="1" thickBot="1" x14ac:dyDescent="0.4">
      <c r="B9" s="121"/>
      <c r="C9" s="429" t="s">
        <v>766</v>
      </c>
      <c r="D9" s="545" t="s">
        <v>1144</v>
      </c>
      <c r="E9" s="122"/>
    </row>
    <row r="10" spans="2:5" ht="156" customHeight="1" thickBot="1" x14ac:dyDescent="0.4">
      <c r="B10" s="121"/>
      <c r="C10" s="393" t="s">
        <v>759</v>
      </c>
      <c r="D10" s="541" t="s">
        <v>1145</v>
      </c>
      <c r="E10" s="122"/>
    </row>
    <row r="11" spans="2:5" ht="209.25" customHeight="1" thickBot="1" x14ac:dyDescent="0.4">
      <c r="B11" s="121"/>
      <c r="C11" s="125" t="s">
        <v>760</v>
      </c>
      <c r="D11" s="541" t="s">
        <v>1146</v>
      </c>
      <c r="E11" s="122"/>
    </row>
    <row r="12" spans="2:5" ht="40.15" customHeight="1" x14ac:dyDescent="0.35">
      <c r="B12" s="121"/>
      <c r="C12" s="827" t="s">
        <v>767</v>
      </c>
      <c r="D12" s="827"/>
      <c r="E12" s="122"/>
    </row>
    <row r="13" spans="2:5" x14ac:dyDescent="0.35">
      <c r="B13" s="121"/>
      <c r="C13" s="123"/>
      <c r="D13" s="123"/>
      <c r="E13" s="122"/>
    </row>
    <row r="14" spans="2:5" ht="15" thickBot="1" x14ac:dyDescent="0.4">
      <c r="B14" s="121"/>
      <c r="C14" s="830" t="s">
        <v>283</v>
      </c>
      <c r="D14" s="830"/>
      <c r="E14" s="122"/>
    </row>
    <row r="15" spans="2:5" ht="15" thickBot="1" x14ac:dyDescent="0.4">
      <c r="B15" s="121"/>
      <c r="C15" s="131" t="s">
        <v>250</v>
      </c>
      <c r="D15" s="131" t="s">
        <v>249</v>
      </c>
      <c r="E15" s="122"/>
    </row>
    <row r="16" spans="2:5" ht="15" thickBot="1" x14ac:dyDescent="0.4">
      <c r="B16" s="121"/>
      <c r="C16" s="826" t="s">
        <v>284</v>
      </c>
      <c r="D16" s="826"/>
      <c r="E16" s="122"/>
    </row>
    <row r="17" spans="2:5" ht="112.5" thickBot="1" x14ac:dyDescent="0.4">
      <c r="B17" s="121"/>
      <c r="C17" s="127" t="s">
        <v>288</v>
      </c>
      <c r="D17" s="128"/>
      <c r="E17" s="122"/>
    </row>
    <row r="18" spans="2:5" ht="70.5" thickBot="1" x14ac:dyDescent="0.4">
      <c r="B18" s="121"/>
      <c r="C18" s="127" t="s">
        <v>289</v>
      </c>
      <c r="D18" s="128"/>
      <c r="E18" s="122"/>
    </row>
    <row r="19" spans="2:5" ht="15" thickBot="1" x14ac:dyDescent="0.4">
      <c r="B19" s="121"/>
      <c r="C19" s="831" t="s">
        <v>657</v>
      </c>
      <c r="D19" s="831"/>
      <c r="E19" s="122"/>
    </row>
    <row r="20" spans="2:5" ht="75.75" customHeight="1" thickBot="1" x14ac:dyDescent="0.4">
      <c r="B20" s="121"/>
      <c r="C20" s="265" t="s">
        <v>655</v>
      </c>
      <c r="D20" s="264"/>
      <c r="E20" s="122"/>
    </row>
    <row r="21" spans="2:5" ht="120.75" customHeight="1" thickBot="1" x14ac:dyDescent="0.4">
      <c r="B21" s="121"/>
      <c r="C21" s="265" t="s">
        <v>656</v>
      </c>
      <c r="D21" s="264"/>
      <c r="E21" s="122"/>
    </row>
    <row r="22" spans="2:5" ht="15" thickBot="1" x14ac:dyDescent="0.4">
      <c r="B22" s="121"/>
      <c r="C22" s="826" t="s">
        <v>285</v>
      </c>
      <c r="D22" s="826"/>
      <c r="E22" s="122"/>
    </row>
    <row r="23" spans="2:5" ht="112.5" thickBot="1" x14ac:dyDescent="0.4">
      <c r="B23" s="121"/>
      <c r="C23" s="127" t="s">
        <v>290</v>
      </c>
      <c r="D23" s="128"/>
      <c r="E23" s="122"/>
    </row>
    <row r="24" spans="2:5" ht="84.5" thickBot="1" x14ac:dyDescent="0.4">
      <c r="B24" s="121"/>
      <c r="C24" s="127" t="s">
        <v>281</v>
      </c>
      <c r="D24" s="128"/>
      <c r="E24" s="122"/>
    </row>
    <row r="25" spans="2:5" ht="15" thickBot="1" x14ac:dyDescent="0.4">
      <c r="B25" s="121"/>
      <c r="C25" s="826" t="s">
        <v>251</v>
      </c>
      <c r="D25" s="826"/>
      <c r="E25" s="122"/>
    </row>
    <row r="26" spans="2:5" ht="42.5" thickBot="1" x14ac:dyDescent="0.4">
      <c r="B26" s="121"/>
      <c r="C26" s="129" t="s">
        <v>252</v>
      </c>
      <c r="D26" s="129"/>
      <c r="E26" s="122"/>
    </row>
    <row r="27" spans="2:5" ht="42.5" thickBot="1" x14ac:dyDescent="0.4">
      <c r="B27" s="121"/>
      <c r="C27" s="129" t="s">
        <v>253</v>
      </c>
      <c r="D27" s="129"/>
      <c r="E27" s="122"/>
    </row>
    <row r="28" spans="2:5" ht="42.5" thickBot="1" x14ac:dyDescent="0.4">
      <c r="B28" s="121"/>
      <c r="C28" s="129" t="s">
        <v>254</v>
      </c>
      <c r="D28" s="129"/>
      <c r="E28" s="122"/>
    </row>
    <row r="29" spans="2:5" ht="15" thickBot="1" x14ac:dyDescent="0.4">
      <c r="B29" s="121"/>
      <c r="C29" s="826" t="s">
        <v>255</v>
      </c>
      <c r="D29" s="826"/>
      <c r="E29" s="122"/>
    </row>
    <row r="30" spans="2:5" ht="84.5" thickBot="1" x14ac:dyDescent="0.4">
      <c r="B30" s="121"/>
      <c r="C30" s="127" t="s">
        <v>291</v>
      </c>
      <c r="D30" s="128"/>
      <c r="E30" s="122"/>
    </row>
    <row r="31" spans="2:5" ht="70.5" thickBot="1" x14ac:dyDescent="0.4">
      <c r="B31" s="121"/>
      <c r="C31" s="265" t="s">
        <v>761</v>
      </c>
      <c r="D31" s="128"/>
      <c r="E31" s="122"/>
    </row>
    <row r="32" spans="2:5" ht="112.5" thickBot="1" x14ac:dyDescent="0.4">
      <c r="B32" s="121"/>
      <c r="C32" s="265" t="s">
        <v>762</v>
      </c>
      <c r="D32" s="128"/>
      <c r="E32" s="122"/>
    </row>
    <row r="33" spans="2:5" ht="42.5" thickBot="1" x14ac:dyDescent="0.4">
      <c r="B33" s="121"/>
      <c r="C33" s="127" t="s">
        <v>292</v>
      </c>
      <c r="D33" s="128"/>
      <c r="E33" s="122"/>
    </row>
    <row r="34" spans="2:5" ht="98.5" thickBot="1" x14ac:dyDescent="0.4">
      <c r="B34" s="121"/>
      <c r="C34" s="127" t="s">
        <v>256</v>
      </c>
      <c r="D34" s="128"/>
      <c r="E34" s="122"/>
    </row>
    <row r="35" spans="2:5" ht="56.5" thickBot="1" x14ac:dyDescent="0.4">
      <c r="B35" s="121"/>
      <c r="C35" s="127" t="s">
        <v>293</v>
      </c>
      <c r="D35" s="128"/>
      <c r="E35" s="122"/>
    </row>
    <row r="36" spans="2:5" ht="15" thickBot="1" x14ac:dyDescent="0.4">
      <c r="B36" s="121"/>
      <c r="C36" s="826" t="s">
        <v>763</v>
      </c>
      <c r="D36" s="826"/>
      <c r="E36" s="122"/>
    </row>
    <row r="37" spans="2:5" ht="42.5" thickBot="1" x14ac:dyDescent="0.4">
      <c r="B37" s="399"/>
      <c r="C37" s="427" t="s">
        <v>764</v>
      </c>
      <c r="D37" s="128"/>
      <c r="E37" s="399"/>
    </row>
    <row r="38" spans="2:5" ht="15" thickBot="1" x14ac:dyDescent="0.4">
      <c r="B38" s="121"/>
      <c r="C38" s="826" t="s">
        <v>765</v>
      </c>
      <c r="D38" s="826"/>
      <c r="E38" s="122"/>
    </row>
    <row r="39" spans="2:5" ht="45.4" customHeight="1" thickBot="1" x14ac:dyDescent="0.4">
      <c r="B39" s="121"/>
      <c r="C39" s="428" t="s">
        <v>837</v>
      </c>
      <c r="D39" s="128"/>
      <c r="E39" s="122"/>
    </row>
    <row r="40" spans="2:5" ht="42.5" thickBot="1" x14ac:dyDescent="0.4">
      <c r="B40" s="121"/>
      <c r="C40" s="428" t="s">
        <v>836</v>
      </c>
      <c r="D40" s="421"/>
      <c r="E40" s="122"/>
    </row>
    <row r="41" spans="2:5" ht="15" thickBot="1" x14ac:dyDescent="0.4">
      <c r="B41" s="160"/>
      <c r="C41" s="130"/>
      <c r="D41" s="130"/>
      <c r="E41" s="161"/>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4820" r:id="rId4" name="Check Box 4">
              <controlPr defaultSize="0" autoFill="0" autoLine="0" autoPict="0">
                <anchor moveWithCells="1" sizeWithCells="1">
                  <from>
                    <xdr:col>3</xdr:col>
                    <xdr:colOff>0</xdr:colOff>
                    <xdr:row>38</xdr:row>
                    <xdr:rowOff>0</xdr:rowOff>
                  </from>
                  <to>
                    <xdr:col>3</xdr:col>
                    <xdr:colOff>590550</xdr:colOff>
                    <xdr:row>38</xdr:row>
                    <xdr:rowOff>336550</xdr:rowOff>
                  </to>
                </anchor>
              </controlPr>
            </control>
          </mc:Choice>
        </mc:AlternateContent>
        <mc:AlternateContent xmlns:mc="http://schemas.openxmlformats.org/markup-compatibility/2006">
          <mc:Choice Requires="x14">
            <control shapeId="34821" r:id="rId5" name="Check Box 5">
              <controlPr defaultSize="0" autoFill="0" autoLine="0" autoPict="0">
                <anchor moveWithCells="1" sizeWithCells="1">
                  <from>
                    <xdr:col>3</xdr:col>
                    <xdr:colOff>628650</xdr:colOff>
                    <xdr:row>38</xdr:row>
                    <xdr:rowOff>0</xdr:rowOff>
                  </from>
                  <to>
                    <xdr:col>3</xdr:col>
                    <xdr:colOff>1219200</xdr:colOff>
                    <xdr:row>38</xdr:row>
                    <xdr:rowOff>336550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B1:T334"/>
  <sheetViews>
    <sheetView showGridLines="0" topLeftCell="B1" zoomScale="70" zoomScaleNormal="70" zoomScalePageLayoutView="85" workbookViewId="0">
      <selection activeCell="G26" sqref="G26"/>
    </sheetView>
  </sheetViews>
  <sheetFormatPr defaultColWidth="8.7265625" defaultRowHeight="14.5" outlineLevelRow="1" x14ac:dyDescent="0.35"/>
  <cols>
    <col min="1" max="1" width="3" style="162" customWidth="1"/>
    <col min="2" max="2" width="28.453125" style="162" customWidth="1"/>
    <col min="3" max="3" width="50.453125" style="162" customWidth="1"/>
    <col min="4" max="4" width="34.26953125" style="162" customWidth="1"/>
    <col min="5" max="5" width="32" style="162" customWidth="1"/>
    <col min="6" max="6" width="26.7265625" style="162" customWidth="1"/>
    <col min="7" max="7" width="26.453125" style="162" bestFit="1" customWidth="1"/>
    <col min="8" max="8" width="30" style="162" customWidth="1"/>
    <col min="9" max="9" width="26.26953125" style="162" customWidth="1"/>
    <col min="10" max="10" width="25.7265625" style="162" customWidth="1"/>
    <col min="11" max="11" width="31" style="162" bestFit="1" customWidth="1"/>
    <col min="12" max="12" width="30.26953125" style="162" customWidth="1"/>
    <col min="13" max="13" width="27.26953125" style="162" bestFit="1" customWidth="1"/>
    <col min="14" max="14" width="25" style="162" customWidth="1"/>
    <col min="15" max="15" width="25.7265625" style="162" bestFit="1" customWidth="1"/>
    <col min="16" max="16" width="30.26953125" style="162" customWidth="1"/>
    <col min="17" max="17" width="27.26953125" style="162" bestFit="1" customWidth="1"/>
    <col min="18" max="18" width="24.26953125" style="162" customWidth="1"/>
    <col min="19" max="19" width="23.26953125" style="162" bestFit="1" customWidth="1"/>
    <col min="20" max="20" width="27.7265625" style="162" customWidth="1"/>
    <col min="21" max="16384" width="8.7265625" style="162"/>
  </cols>
  <sheetData>
    <row r="1" spans="2:19" ht="15" thickBot="1" x14ac:dyDescent="0.4"/>
    <row r="2" spans="2:19" ht="26" x14ac:dyDescent="0.35">
      <c r="B2" s="97"/>
      <c r="C2" s="849"/>
      <c r="D2" s="849"/>
      <c r="E2" s="849"/>
      <c r="F2" s="849"/>
      <c r="G2" s="849"/>
      <c r="H2" s="91"/>
      <c r="I2" s="91"/>
      <c r="J2" s="91"/>
      <c r="K2" s="91"/>
      <c r="L2" s="91"/>
      <c r="M2" s="91"/>
      <c r="N2" s="91"/>
      <c r="O2" s="91"/>
      <c r="P2" s="91"/>
      <c r="Q2" s="91"/>
      <c r="R2" s="91"/>
      <c r="S2" s="92"/>
    </row>
    <row r="3" spans="2:19" ht="26" x14ac:dyDescent="0.35">
      <c r="B3" s="98"/>
      <c r="C3" s="856" t="s">
        <v>270</v>
      </c>
      <c r="D3" s="857"/>
      <c r="E3" s="857"/>
      <c r="F3" s="857"/>
      <c r="G3" s="858"/>
      <c r="H3" s="94"/>
      <c r="I3" s="94"/>
      <c r="J3" s="94"/>
      <c r="K3" s="94"/>
      <c r="L3" s="94"/>
      <c r="M3" s="94"/>
      <c r="N3" s="94"/>
      <c r="O3" s="94"/>
      <c r="P3" s="94"/>
      <c r="Q3" s="94"/>
      <c r="R3" s="94"/>
      <c r="S3" s="96"/>
    </row>
    <row r="4" spans="2:19" ht="26" x14ac:dyDescent="0.35">
      <c r="B4" s="98"/>
      <c r="C4" s="99"/>
      <c r="D4" s="99"/>
      <c r="E4" s="99"/>
      <c r="F4" s="99"/>
      <c r="G4" s="99"/>
      <c r="H4" s="94"/>
      <c r="I4" s="94"/>
      <c r="J4" s="94"/>
      <c r="K4" s="94"/>
      <c r="L4" s="94"/>
      <c r="M4" s="94"/>
      <c r="N4" s="94"/>
      <c r="O4" s="94"/>
      <c r="P4" s="94"/>
      <c r="Q4" s="94"/>
      <c r="R4" s="94"/>
      <c r="S4" s="96"/>
    </row>
    <row r="5" spans="2:19" ht="15" thickBot="1" x14ac:dyDescent="0.4">
      <c r="B5" s="93"/>
      <c r="C5" s="94"/>
      <c r="D5" s="94"/>
      <c r="E5" s="94"/>
      <c r="F5" s="94"/>
      <c r="G5" s="94"/>
      <c r="H5" s="94"/>
      <c r="I5" s="94"/>
      <c r="J5" s="94"/>
      <c r="K5" s="94"/>
      <c r="L5" s="94"/>
      <c r="M5" s="94"/>
      <c r="N5" s="94"/>
      <c r="O5" s="94"/>
      <c r="P5" s="94"/>
      <c r="Q5" s="94"/>
      <c r="R5" s="94"/>
      <c r="S5" s="96"/>
    </row>
    <row r="6" spans="2:19" ht="34.5" customHeight="1" thickBot="1" x14ac:dyDescent="0.4">
      <c r="B6" s="850" t="s">
        <v>841</v>
      </c>
      <c r="C6" s="851"/>
      <c r="D6" s="851"/>
      <c r="E6" s="851"/>
      <c r="F6" s="851"/>
      <c r="G6" s="851"/>
      <c r="H6" s="255"/>
      <c r="I6" s="255"/>
      <c r="J6" s="255"/>
      <c r="K6" s="255"/>
      <c r="L6" s="255"/>
      <c r="M6" s="255"/>
      <c r="N6" s="255"/>
      <c r="O6" s="255"/>
      <c r="P6" s="255"/>
      <c r="Q6" s="255"/>
      <c r="R6" s="255"/>
      <c r="S6" s="256"/>
    </row>
    <row r="7" spans="2:19" ht="15.75" customHeight="1" x14ac:dyDescent="0.35">
      <c r="B7" s="852" t="s">
        <v>650</v>
      </c>
      <c r="C7" s="853"/>
      <c r="D7" s="853"/>
      <c r="E7" s="853"/>
      <c r="F7" s="853"/>
      <c r="G7" s="853"/>
      <c r="H7" s="255"/>
      <c r="I7" s="255"/>
      <c r="J7" s="255"/>
      <c r="K7" s="255"/>
      <c r="L7" s="255"/>
      <c r="M7" s="255"/>
      <c r="N7" s="255"/>
      <c r="O7" s="255"/>
      <c r="P7" s="255"/>
      <c r="Q7" s="255"/>
      <c r="R7" s="255"/>
      <c r="S7" s="256"/>
    </row>
    <row r="8" spans="2:19" ht="15.75" customHeight="1" thickBot="1" x14ac:dyDescent="0.4">
      <c r="B8" s="854" t="s">
        <v>843</v>
      </c>
      <c r="C8" s="855"/>
      <c r="D8" s="855"/>
      <c r="E8" s="855"/>
      <c r="F8" s="855"/>
      <c r="G8" s="855"/>
      <c r="H8" s="257"/>
      <c r="I8" s="257"/>
      <c r="J8" s="257"/>
      <c r="K8" s="257"/>
      <c r="L8" s="257"/>
      <c r="M8" s="257"/>
      <c r="N8" s="257"/>
      <c r="O8" s="257"/>
      <c r="P8" s="257"/>
      <c r="Q8" s="257"/>
      <c r="R8" s="257"/>
      <c r="S8" s="258"/>
    </row>
    <row r="10" spans="2:19" ht="21" x14ac:dyDescent="0.5">
      <c r="B10" s="939" t="s">
        <v>296</v>
      </c>
      <c r="C10" s="939"/>
    </row>
    <row r="11" spans="2:19" ht="15" thickBot="1" x14ac:dyDescent="0.4"/>
    <row r="12" spans="2:19" ht="15" customHeight="1" thickBot="1" x14ac:dyDescent="0.4">
      <c r="B12" s="261" t="s">
        <v>297</v>
      </c>
      <c r="C12" s="163" t="s">
        <v>847</v>
      </c>
    </row>
    <row r="13" spans="2:19" ht="15.75" customHeight="1" thickBot="1" x14ac:dyDescent="0.4">
      <c r="B13" s="261" t="s">
        <v>263</v>
      </c>
      <c r="C13" s="163" t="s">
        <v>1147</v>
      </c>
    </row>
    <row r="14" spans="2:19" ht="15.75" customHeight="1" thickBot="1" x14ac:dyDescent="0.4">
      <c r="B14" s="261" t="s">
        <v>651</v>
      </c>
      <c r="C14" s="163" t="s">
        <v>590</v>
      </c>
    </row>
    <row r="15" spans="2:19" ht="15.75" customHeight="1" thickBot="1" x14ac:dyDescent="0.4">
      <c r="B15" s="261" t="s">
        <v>298</v>
      </c>
      <c r="C15" s="163" t="s">
        <v>141</v>
      </c>
    </row>
    <row r="16" spans="2:19" ht="15" thickBot="1" x14ac:dyDescent="0.4">
      <c r="B16" s="261" t="s">
        <v>299</v>
      </c>
      <c r="C16" s="163" t="s">
        <v>593</v>
      </c>
    </row>
    <row r="17" spans="2:19" ht="15" thickBot="1" x14ac:dyDescent="0.4">
      <c r="B17" s="261" t="s">
        <v>300</v>
      </c>
      <c r="C17" s="163" t="s">
        <v>482</v>
      </c>
    </row>
    <row r="18" spans="2:19" ht="15" thickBot="1" x14ac:dyDescent="0.4"/>
    <row r="19" spans="2:19" ht="15" thickBot="1" x14ac:dyDescent="0.4">
      <c r="D19" s="878" t="s">
        <v>301</v>
      </c>
      <c r="E19" s="879"/>
      <c r="F19" s="879"/>
      <c r="G19" s="880"/>
      <c r="H19" s="878" t="s">
        <v>302</v>
      </c>
      <c r="I19" s="879"/>
      <c r="J19" s="879"/>
      <c r="K19" s="880"/>
      <c r="L19" s="878" t="s">
        <v>303</v>
      </c>
      <c r="M19" s="879"/>
      <c r="N19" s="879"/>
      <c r="O19" s="880"/>
      <c r="P19" s="878" t="s">
        <v>304</v>
      </c>
      <c r="Q19" s="879"/>
      <c r="R19" s="879"/>
      <c r="S19" s="880"/>
    </row>
    <row r="20" spans="2:19" ht="45" customHeight="1" thickBot="1" x14ac:dyDescent="0.4">
      <c r="B20" s="871" t="s">
        <v>305</v>
      </c>
      <c r="C20" s="940" t="s">
        <v>306</v>
      </c>
      <c r="D20" s="164"/>
      <c r="E20" s="165" t="s">
        <v>307</v>
      </c>
      <c r="F20" s="166" t="s">
        <v>308</v>
      </c>
      <c r="G20" s="167" t="s">
        <v>309</v>
      </c>
      <c r="H20" s="164"/>
      <c r="I20" s="165" t="s">
        <v>307</v>
      </c>
      <c r="J20" s="166" t="s">
        <v>308</v>
      </c>
      <c r="K20" s="167" t="s">
        <v>309</v>
      </c>
      <c r="L20" s="164"/>
      <c r="M20" s="165" t="s">
        <v>307</v>
      </c>
      <c r="N20" s="166" t="s">
        <v>308</v>
      </c>
      <c r="O20" s="167" t="s">
        <v>309</v>
      </c>
      <c r="P20" s="164"/>
      <c r="Q20" s="165" t="s">
        <v>307</v>
      </c>
      <c r="R20" s="166" t="s">
        <v>308</v>
      </c>
      <c r="S20" s="167" t="s">
        <v>309</v>
      </c>
    </row>
    <row r="21" spans="2:19" ht="40.5" customHeight="1" x14ac:dyDescent="0.35">
      <c r="B21" s="904"/>
      <c r="C21" s="941"/>
      <c r="D21" s="168" t="s">
        <v>310</v>
      </c>
      <c r="E21" s="546">
        <v>0</v>
      </c>
      <c r="F21" s="169">
        <v>0</v>
      </c>
      <c r="G21" s="547">
        <f>E21-F21</f>
        <v>0</v>
      </c>
      <c r="H21" s="170" t="s">
        <v>310</v>
      </c>
      <c r="I21" s="547">
        <v>240467</v>
      </c>
      <c r="J21" s="547">
        <v>68848</v>
      </c>
      <c r="K21" s="547">
        <f>I21-J21</f>
        <v>171619</v>
      </c>
      <c r="L21" s="168" t="s">
        <v>310</v>
      </c>
      <c r="M21" s="171"/>
      <c r="N21" s="172"/>
      <c r="O21" s="173"/>
      <c r="P21" s="168" t="s">
        <v>310</v>
      </c>
      <c r="Q21" s="171"/>
      <c r="R21" s="172"/>
      <c r="S21" s="173"/>
    </row>
    <row r="22" spans="2:19" ht="39.75" customHeight="1" x14ac:dyDescent="0.35">
      <c r="B22" s="904"/>
      <c r="C22" s="941"/>
      <c r="D22" s="174" t="s">
        <v>311</v>
      </c>
      <c r="E22" s="175">
        <v>0</v>
      </c>
      <c r="F22" s="175">
        <v>0</v>
      </c>
      <c r="G22" s="176">
        <v>0</v>
      </c>
      <c r="H22" s="177" t="s">
        <v>311</v>
      </c>
      <c r="I22" s="175">
        <v>0.47</v>
      </c>
      <c r="J22" s="175">
        <v>0.49</v>
      </c>
      <c r="K22" s="176">
        <v>0.48</v>
      </c>
      <c r="L22" s="174" t="s">
        <v>311</v>
      </c>
      <c r="M22" s="178"/>
      <c r="N22" s="178"/>
      <c r="O22" s="179"/>
      <c r="P22" s="174" t="s">
        <v>311</v>
      </c>
      <c r="Q22" s="178"/>
      <c r="R22" s="178"/>
      <c r="S22" s="179"/>
    </row>
    <row r="23" spans="2:19" ht="37.5" customHeight="1" x14ac:dyDescent="0.35">
      <c r="B23" s="872"/>
      <c r="C23" s="942"/>
      <c r="D23" s="174" t="s">
        <v>312</v>
      </c>
      <c r="E23" s="175">
        <v>0</v>
      </c>
      <c r="F23" s="175">
        <v>0</v>
      </c>
      <c r="G23" s="176">
        <v>0</v>
      </c>
      <c r="H23" s="177" t="s">
        <v>312</v>
      </c>
      <c r="I23" s="175">
        <v>0</v>
      </c>
      <c r="J23" s="175">
        <v>0</v>
      </c>
      <c r="K23" s="176">
        <v>0</v>
      </c>
      <c r="L23" s="174" t="s">
        <v>312</v>
      </c>
      <c r="M23" s="178"/>
      <c r="N23" s="178"/>
      <c r="O23" s="179"/>
      <c r="P23" s="174" t="s">
        <v>312</v>
      </c>
      <c r="Q23" s="178"/>
      <c r="R23" s="178"/>
      <c r="S23" s="179"/>
    </row>
    <row r="24" spans="2:19" ht="14.65" customHeight="1" thickBot="1" x14ac:dyDescent="0.4">
      <c r="B24" s="180"/>
      <c r="C24" s="180"/>
      <c r="Q24" s="181"/>
      <c r="R24" s="181"/>
      <c r="S24" s="181"/>
    </row>
    <row r="25" spans="2:19" ht="30" customHeight="1" thickBot="1" x14ac:dyDescent="0.4">
      <c r="B25" s="180"/>
      <c r="C25" s="180"/>
      <c r="D25" s="878" t="s">
        <v>301</v>
      </c>
      <c r="E25" s="879"/>
      <c r="F25" s="879"/>
      <c r="G25" s="880"/>
      <c r="H25" s="878" t="s">
        <v>302</v>
      </c>
      <c r="I25" s="879"/>
      <c r="J25" s="879"/>
      <c r="K25" s="880"/>
      <c r="L25" s="878" t="s">
        <v>303</v>
      </c>
      <c r="M25" s="879"/>
      <c r="N25" s="879"/>
      <c r="O25" s="880"/>
      <c r="P25" s="878" t="s">
        <v>304</v>
      </c>
      <c r="Q25" s="879"/>
      <c r="R25" s="879"/>
      <c r="S25" s="880"/>
    </row>
    <row r="26" spans="2:19" ht="47.25" customHeight="1" x14ac:dyDescent="0.35">
      <c r="B26" s="871" t="s">
        <v>313</v>
      </c>
      <c r="C26" s="871" t="s">
        <v>314</v>
      </c>
      <c r="D26" s="918" t="s">
        <v>315</v>
      </c>
      <c r="E26" s="919"/>
      <c r="F26" s="182" t="s">
        <v>316</v>
      </c>
      <c r="G26" s="183" t="s">
        <v>317</v>
      </c>
      <c r="H26" s="918" t="s">
        <v>315</v>
      </c>
      <c r="I26" s="919"/>
      <c r="J26" s="182" t="s">
        <v>316</v>
      </c>
      <c r="K26" s="183" t="s">
        <v>317</v>
      </c>
      <c r="L26" s="918" t="s">
        <v>315</v>
      </c>
      <c r="M26" s="919"/>
      <c r="N26" s="182" t="s">
        <v>316</v>
      </c>
      <c r="O26" s="183" t="s">
        <v>317</v>
      </c>
      <c r="P26" s="918" t="s">
        <v>315</v>
      </c>
      <c r="Q26" s="919"/>
      <c r="R26" s="182" t="s">
        <v>316</v>
      </c>
      <c r="S26" s="183" t="s">
        <v>317</v>
      </c>
    </row>
    <row r="27" spans="2:19" ht="51" customHeight="1" x14ac:dyDescent="0.35">
      <c r="B27" s="904"/>
      <c r="C27" s="904"/>
      <c r="D27" s="184" t="s">
        <v>310</v>
      </c>
      <c r="E27" s="185"/>
      <c r="F27" s="926"/>
      <c r="G27" s="928"/>
      <c r="H27" s="184" t="s">
        <v>310</v>
      </c>
      <c r="I27" s="186"/>
      <c r="J27" s="922"/>
      <c r="K27" s="924"/>
      <c r="L27" s="184" t="s">
        <v>310</v>
      </c>
      <c r="M27" s="186"/>
      <c r="N27" s="922"/>
      <c r="O27" s="924"/>
      <c r="P27" s="184" t="s">
        <v>310</v>
      </c>
      <c r="Q27" s="186"/>
      <c r="R27" s="922"/>
      <c r="S27" s="924"/>
    </row>
    <row r="28" spans="2:19" ht="51" customHeight="1" x14ac:dyDescent="0.35">
      <c r="B28" s="872"/>
      <c r="C28" s="872"/>
      <c r="D28" s="187" t="s">
        <v>318</v>
      </c>
      <c r="E28" s="188"/>
      <c r="F28" s="927"/>
      <c r="G28" s="929"/>
      <c r="H28" s="187" t="s">
        <v>318</v>
      </c>
      <c r="I28" s="189"/>
      <c r="J28" s="923"/>
      <c r="K28" s="925"/>
      <c r="L28" s="187" t="s">
        <v>318</v>
      </c>
      <c r="M28" s="189"/>
      <c r="N28" s="923"/>
      <c r="O28" s="925"/>
      <c r="P28" s="187" t="s">
        <v>318</v>
      </c>
      <c r="Q28" s="189"/>
      <c r="R28" s="923"/>
      <c r="S28" s="925"/>
    </row>
    <row r="29" spans="2:19" ht="45.4" customHeight="1" x14ac:dyDescent="0.35">
      <c r="B29" s="859" t="s">
        <v>319</v>
      </c>
      <c r="C29" s="873" t="s">
        <v>320</v>
      </c>
      <c r="D29" s="190" t="s">
        <v>321</v>
      </c>
      <c r="E29" s="191" t="s">
        <v>300</v>
      </c>
      <c r="F29" s="191" t="s">
        <v>322</v>
      </c>
      <c r="G29" s="192" t="s">
        <v>323</v>
      </c>
      <c r="H29" s="190" t="s">
        <v>321</v>
      </c>
      <c r="I29" s="191" t="s">
        <v>300</v>
      </c>
      <c r="J29" s="191" t="s">
        <v>322</v>
      </c>
      <c r="K29" s="192" t="s">
        <v>323</v>
      </c>
      <c r="L29" s="190" t="s">
        <v>321</v>
      </c>
      <c r="M29" s="191" t="s">
        <v>300</v>
      </c>
      <c r="N29" s="191" t="s">
        <v>322</v>
      </c>
      <c r="O29" s="192" t="s">
        <v>323</v>
      </c>
      <c r="P29" s="190" t="s">
        <v>321</v>
      </c>
      <c r="Q29" s="191" t="s">
        <v>300</v>
      </c>
      <c r="R29" s="191" t="s">
        <v>322</v>
      </c>
      <c r="S29" s="192" t="s">
        <v>323</v>
      </c>
    </row>
    <row r="30" spans="2:19" ht="30" customHeight="1" x14ac:dyDescent="0.35">
      <c r="B30" s="870"/>
      <c r="C30" s="874"/>
      <c r="D30" s="193"/>
      <c r="E30" s="194"/>
      <c r="F30" s="194"/>
      <c r="G30" s="195" t="s">
        <v>534</v>
      </c>
      <c r="H30" s="196"/>
      <c r="I30" s="197"/>
      <c r="J30" s="196"/>
      <c r="K30" s="198"/>
      <c r="L30" s="196"/>
      <c r="M30" s="197"/>
      <c r="N30" s="196"/>
      <c r="O30" s="198"/>
      <c r="P30" s="196"/>
      <c r="Q30" s="197"/>
      <c r="R30" s="196"/>
      <c r="S30" s="198"/>
    </row>
    <row r="31" spans="2:19" ht="36.75" hidden="1" customHeight="1" outlineLevel="1" x14ac:dyDescent="0.35">
      <c r="B31" s="870"/>
      <c r="C31" s="874"/>
      <c r="D31" s="190" t="s">
        <v>321</v>
      </c>
      <c r="E31" s="191" t="s">
        <v>300</v>
      </c>
      <c r="F31" s="191" t="s">
        <v>322</v>
      </c>
      <c r="G31" s="192" t="s">
        <v>323</v>
      </c>
      <c r="H31" s="190" t="s">
        <v>321</v>
      </c>
      <c r="I31" s="191" t="s">
        <v>300</v>
      </c>
      <c r="J31" s="191" t="s">
        <v>322</v>
      </c>
      <c r="K31" s="192" t="s">
        <v>323</v>
      </c>
      <c r="L31" s="190" t="s">
        <v>321</v>
      </c>
      <c r="M31" s="191" t="s">
        <v>300</v>
      </c>
      <c r="N31" s="191" t="s">
        <v>322</v>
      </c>
      <c r="O31" s="192" t="s">
        <v>323</v>
      </c>
      <c r="P31" s="190" t="s">
        <v>321</v>
      </c>
      <c r="Q31" s="191" t="s">
        <v>300</v>
      </c>
      <c r="R31" s="191" t="s">
        <v>322</v>
      </c>
      <c r="S31" s="192" t="s">
        <v>323</v>
      </c>
    </row>
    <row r="32" spans="2:19" ht="30" hidden="1" customHeight="1" outlineLevel="1" x14ac:dyDescent="0.35">
      <c r="B32" s="870"/>
      <c r="C32" s="874"/>
      <c r="D32" s="193"/>
      <c r="E32" s="194"/>
      <c r="F32" s="194"/>
      <c r="G32" s="195"/>
      <c r="H32" s="196"/>
      <c r="I32" s="197"/>
      <c r="J32" s="196"/>
      <c r="K32" s="198"/>
      <c r="L32" s="196"/>
      <c r="M32" s="197"/>
      <c r="N32" s="196"/>
      <c r="O32" s="198"/>
      <c r="P32" s="196"/>
      <c r="Q32" s="197"/>
      <c r="R32" s="196"/>
      <c r="S32" s="198"/>
    </row>
    <row r="33" spans="2:19" ht="36" hidden="1" customHeight="1" outlineLevel="1" x14ac:dyDescent="0.35">
      <c r="B33" s="870"/>
      <c r="C33" s="874"/>
      <c r="D33" s="190" t="s">
        <v>321</v>
      </c>
      <c r="E33" s="191" t="s">
        <v>300</v>
      </c>
      <c r="F33" s="191" t="s">
        <v>322</v>
      </c>
      <c r="G33" s="192" t="s">
        <v>323</v>
      </c>
      <c r="H33" s="190" t="s">
        <v>321</v>
      </c>
      <c r="I33" s="191" t="s">
        <v>300</v>
      </c>
      <c r="J33" s="191" t="s">
        <v>322</v>
      </c>
      <c r="K33" s="192" t="s">
        <v>323</v>
      </c>
      <c r="L33" s="190" t="s">
        <v>321</v>
      </c>
      <c r="M33" s="191" t="s">
        <v>300</v>
      </c>
      <c r="N33" s="191" t="s">
        <v>322</v>
      </c>
      <c r="O33" s="192" t="s">
        <v>323</v>
      </c>
      <c r="P33" s="190" t="s">
        <v>321</v>
      </c>
      <c r="Q33" s="191" t="s">
        <v>300</v>
      </c>
      <c r="R33" s="191" t="s">
        <v>322</v>
      </c>
      <c r="S33" s="192" t="s">
        <v>323</v>
      </c>
    </row>
    <row r="34" spans="2:19" ht="30" hidden="1" customHeight="1" outlineLevel="1" x14ac:dyDescent="0.35">
      <c r="B34" s="870"/>
      <c r="C34" s="874"/>
      <c r="D34" s="193"/>
      <c r="E34" s="194"/>
      <c r="F34" s="194"/>
      <c r="G34" s="195"/>
      <c r="H34" s="196"/>
      <c r="I34" s="197"/>
      <c r="J34" s="196"/>
      <c r="K34" s="198"/>
      <c r="L34" s="196"/>
      <c r="M34" s="197"/>
      <c r="N34" s="196"/>
      <c r="O34" s="198"/>
      <c r="P34" s="196"/>
      <c r="Q34" s="197"/>
      <c r="R34" s="196"/>
      <c r="S34" s="198"/>
    </row>
    <row r="35" spans="2:19" ht="39" hidden="1" customHeight="1" outlineLevel="1" x14ac:dyDescent="0.35">
      <c r="B35" s="870"/>
      <c r="C35" s="874"/>
      <c r="D35" s="190" t="s">
        <v>321</v>
      </c>
      <c r="E35" s="191" t="s">
        <v>300</v>
      </c>
      <c r="F35" s="191" t="s">
        <v>322</v>
      </c>
      <c r="G35" s="192" t="s">
        <v>323</v>
      </c>
      <c r="H35" s="190" t="s">
        <v>321</v>
      </c>
      <c r="I35" s="191" t="s">
        <v>300</v>
      </c>
      <c r="J35" s="191" t="s">
        <v>322</v>
      </c>
      <c r="K35" s="192" t="s">
        <v>323</v>
      </c>
      <c r="L35" s="190" t="s">
        <v>321</v>
      </c>
      <c r="M35" s="191" t="s">
        <v>300</v>
      </c>
      <c r="N35" s="191" t="s">
        <v>322</v>
      </c>
      <c r="O35" s="192" t="s">
        <v>323</v>
      </c>
      <c r="P35" s="190" t="s">
        <v>321</v>
      </c>
      <c r="Q35" s="191" t="s">
        <v>300</v>
      </c>
      <c r="R35" s="191" t="s">
        <v>322</v>
      </c>
      <c r="S35" s="192" t="s">
        <v>323</v>
      </c>
    </row>
    <row r="36" spans="2:19" ht="30" hidden="1" customHeight="1" outlineLevel="1" x14ac:dyDescent="0.35">
      <c r="B36" s="870"/>
      <c r="C36" s="874"/>
      <c r="D36" s="193"/>
      <c r="E36" s="194"/>
      <c r="F36" s="194"/>
      <c r="G36" s="195"/>
      <c r="H36" s="196"/>
      <c r="I36" s="197"/>
      <c r="J36" s="196"/>
      <c r="K36" s="198"/>
      <c r="L36" s="196"/>
      <c r="M36" s="197"/>
      <c r="N36" s="196"/>
      <c r="O36" s="198"/>
      <c r="P36" s="196"/>
      <c r="Q36" s="197"/>
      <c r="R36" s="196"/>
      <c r="S36" s="198"/>
    </row>
    <row r="37" spans="2:19" ht="36.75" hidden="1" customHeight="1" outlineLevel="1" x14ac:dyDescent="0.35">
      <c r="B37" s="870"/>
      <c r="C37" s="874"/>
      <c r="D37" s="190" t="s">
        <v>321</v>
      </c>
      <c r="E37" s="191" t="s">
        <v>300</v>
      </c>
      <c r="F37" s="191" t="s">
        <v>322</v>
      </c>
      <c r="G37" s="192" t="s">
        <v>323</v>
      </c>
      <c r="H37" s="190" t="s">
        <v>321</v>
      </c>
      <c r="I37" s="191" t="s">
        <v>300</v>
      </c>
      <c r="J37" s="191" t="s">
        <v>322</v>
      </c>
      <c r="K37" s="192" t="s">
        <v>323</v>
      </c>
      <c r="L37" s="190" t="s">
        <v>321</v>
      </c>
      <c r="M37" s="191" t="s">
        <v>300</v>
      </c>
      <c r="N37" s="191" t="s">
        <v>322</v>
      </c>
      <c r="O37" s="192" t="s">
        <v>323</v>
      </c>
      <c r="P37" s="190" t="s">
        <v>321</v>
      </c>
      <c r="Q37" s="191" t="s">
        <v>300</v>
      </c>
      <c r="R37" s="191" t="s">
        <v>322</v>
      </c>
      <c r="S37" s="192" t="s">
        <v>323</v>
      </c>
    </row>
    <row r="38" spans="2:19" ht="30" hidden="1" customHeight="1" outlineLevel="1" x14ac:dyDescent="0.35">
      <c r="B38" s="860"/>
      <c r="C38" s="875"/>
      <c r="D38" s="193"/>
      <c r="E38" s="194"/>
      <c r="F38" s="194"/>
      <c r="G38" s="195"/>
      <c r="H38" s="196"/>
      <c r="I38" s="197"/>
      <c r="J38" s="196"/>
      <c r="K38" s="198"/>
      <c r="L38" s="196"/>
      <c r="M38" s="197"/>
      <c r="N38" s="196"/>
      <c r="O38" s="198"/>
      <c r="P38" s="196"/>
      <c r="Q38" s="197"/>
      <c r="R38" s="196"/>
      <c r="S38" s="198"/>
    </row>
    <row r="39" spans="2:19" ht="30" customHeight="1" collapsed="1" x14ac:dyDescent="0.35">
      <c r="B39" s="859" t="s">
        <v>324</v>
      </c>
      <c r="C39" s="859" t="s">
        <v>325</v>
      </c>
      <c r="D39" s="191" t="s">
        <v>326</v>
      </c>
      <c r="E39" s="191" t="s">
        <v>327</v>
      </c>
      <c r="F39" s="166" t="s">
        <v>328</v>
      </c>
      <c r="G39" s="199"/>
      <c r="H39" s="191" t="s">
        <v>326</v>
      </c>
      <c r="I39" s="191" t="s">
        <v>327</v>
      </c>
      <c r="J39" s="166" t="s">
        <v>328</v>
      </c>
      <c r="K39" s="200"/>
      <c r="L39" s="191" t="s">
        <v>326</v>
      </c>
      <c r="M39" s="191" t="s">
        <v>327</v>
      </c>
      <c r="N39" s="166" t="s">
        <v>328</v>
      </c>
      <c r="O39" s="200"/>
      <c r="P39" s="191" t="s">
        <v>326</v>
      </c>
      <c r="Q39" s="191" t="s">
        <v>327</v>
      </c>
      <c r="R39" s="166" t="s">
        <v>328</v>
      </c>
      <c r="S39" s="200"/>
    </row>
    <row r="40" spans="2:19" ht="30" customHeight="1" x14ac:dyDescent="0.35">
      <c r="B40" s="870"/>
      <c r="C40" s="870"/>
      <c r="D40" s="936"/>
      <c r="E40" s="936"/>
      <c r="F40" s="166" t="s">
        <v>329</v>
      </c>
      <c r="G40" s="201"/>
      <c r="H40" s="934"/>
      <c r="I40" s="934"/>
      <c r="J40" s="166" t="s">
        <v>329</v>
      </c>
      <c r="K40" s="202"/>
      <c r="L40" s="934"/>
      <c r="M40" s="934"/>
      <c r="N40" s="166" t="s">
        <v>329</v>
      </c>
      <c r="O40" s="202"/>
      <c r="P40" s="934"/>
      <c r="Q40" s="934"/>
      <c r="R40" s="166" t="s">
        <v>329</v>
      </c>
      <c r="S40" s="202"/>
    </row>
    <row r="41" spans="2:19" ht="30" customHeight="1" x14ac:dyDescent="0.35">
      <c r="B41" s="870"/>
      <c r="C41" s="870"/>
      <c r="D41" s="937"/>
      <c r="E41" s="937"/>
      <c r="F41" s="166" t="s">
        <v>330</v>
      </c>
      <c r="G41" s="195"/>
      <c r="H41" s="935"/>
      <c r="I41" s="935"/>
      <c r="J41" s="166" t="s">
        <v>330</v>
      </c>
      <c r="K41" s="198"/>
      <c r="L41" s="935"/>
      <c r="M41" s="935"/>
      <c r="N41" s="166" t="s">
        <v>330</v>
      </c>
      <c r="O41" s="198"/>
      <c r="P41" s="935"/>
      <c r="Q41" s="935"/>
      <c r="R41" s="166" t="s">
        <v>330</v>
      </c>
      <c r="S41" s="198"/>
    </row>
    <row r="42" spans="2:19" ht="30" customHeight="1" outlineLevel="1" x14ac:dyDescent="0.35">
      <c r="B42" s="870"/>
      <c r="C42" s="870"/>
      <c r="D42" s="191" t="s">
        <v>326</v>
      </c>
      <c r="E42" s="191" t="s">
        <v>327</v>
      </c>
      <c r="F42" s="166" t="s">
        <v>328</v>
      </c>
      <c r="G42" s="199"/>
      <c r="H42" s="191" t="s">
        <v>326</v>
      </c>
      <c r="I42" s="191" t="s">
        <v>327</v>
      </c>
      <c r="J42" s="166" t="s">
        <v>328</v>
      </c>
      <c r="K42" s="200"/>
      <c r="L42" s="191" t="s">
        <v>326</v>
      </c>
      <c r="M42" s="191" t="s">
        <v>327</v>
      </c>
      <c r="N42" s="166" t="s">
        <v>328</v>
      </c>
      <c r="O42" s="200"/>
      <c r="P42" s="191" t="s">
        <v>326</v>
      </c>
      <c r="Q42" s="191" t="s">
        <v>327</v>
      </c>
      <c r="R42" s="166" t="s">
        <v>328</v>
      </c>
      <c r="S42" s="200"/>
    </row>
    <row r="43" spans="2:19" ht="30" customHeight="1" outlineLevel="1" x14ac:dyDescent="0.35">
      <c r="B43" s="870"/>
      <c r="C43" s="870"/>
      <c r="D43" s="936"/>
      <c r="E43" s="936"/>
      <c r="F43" s="166" t="s">
        <v>329</v>
      </c>
      <c r="G43" s="201"/>
      <c r="H43" s="934"/>
      <c r="I43" s="934"/>
      <c r="J43" s="166" t="s">
        <v>329</v>
      </c>
      <c r="K43" s="202"/>
      <c r="L43" s="934"/>
      <c r="M43" s="934"/>
      <c r="N43" s="166" t="s">
        <v>329</v>
      </c>
      <c r="O43" s="202"/>
      <c r="P43" s="934"/>
      <c r="Q43" s="934"/>
      <c r="R43" s="166" t="s">
        <v>329</v>
      </c>
      <c r="S43" s="202"/>
    </row>
    <row r="44" spans="2:19" ht="30" customHeight="1" outlineLevel="1" x14ac:dyDescent="0.35">
      <c r="B44" s="870"/>
      <c r="C44" s="870"/>
      <c r="D44" s="937"/>
      <c r="E44" s="937"/>
      <c r="F44" s="166" t="s">
        <v>330</v>
      </c>
      <c r="G44" s="195"/>
      <c r="H44" s="935"/>
      <c r="I44" s="935"/>
      <c r="J44" s="166" t="s">
        <v>330</v>
      </c>
      <c r="K44" s="198"/>
      <c r="L44" s="935"/>
      <c r="M44" s="935"/>
      <c r="N44" s="166" t="s">
        <v>330</v>
      </c>
      <c r="O44" s="198"/>
      <c r="P44" s="935"/>
      <c r="Q44" s="935"/>
      <c r="R44" s="166" t="s">
        <v>330</v>
      </c>
      <c r="S44" s="198"/>
    </row>
    <row r="45" spans="2:19" ht="30" customHeight="1" outlineLevel="1" x14ac:dyDescent="0.35">
      <c r="B45" s="870"/>
      <c r="C45" s="870"/>
      <c r="D45" s="191" t="s">
        <v>326</v>
      </c>
      <c r="E45" s="191" t="s">
        <v>327</v>
      </c>
      <c r="F45" s="166" t="s">
        <v>328</v>
      </c>
      <c r="G45" s="199"/>
      <c r="H45" s="191" t="s">
        <v>326</v>
      </c>
      <c r="I45" s="191" t="s">
        <v>327</v>
      </c>
      <c r="J45" s="166" t="s">
        <v>328</v>
      </c>
      <c r="K45" s="200"/>
      <c r="L45" s="191" t="s">
        <v>326</v>
      </c>
      <c r="M45" s="191" t="s">
        <v>327</v>
      </c>
      <c r="N45" s="166" t="s">
        <v>328</v>
      </c>
      <c r="O45" s="200"/>
      <c r="P45" s="191" t="s">
        <v>326</v>
      </c>
      <c r="Q45" s="191" t="s">
        <v>327</v>
      </c>
      <c r="R45" s="166" t="s">
        <v>328</v>
      </c>
      <c r="S45" s="200"/>
    </row>
    <row r="46" spans="2:19" ht="30" customHeight="1" outlineLevel="1" x14ac:dyDescent="0.35">
      <c r="B46" s="870"/>
      <c r="C46" s="870"/>
      <c r="D46" s="936"/>
      <c r="E46" s="936"/>
      <c r="F46" s="166" t="s">
        <v>329</v>
      </c>
      <c r="G46" s="201"/>
      <c r="H46" s="934"/>
      <c r="I46" s="934"/>
      <c r="J46" s="166" t="s">
        <v>329</v>
      </c>
      <c r="K46" s="202"/>
      <c r="L46" s="934"/>
      <c r="M46" s="934"/>
      <c r="N46" s="166" t="s">
        <v>329</v>
      </c>
      <c r="O46" s="202"/>
      <c r="P46" s="934"/>
      <c r="Q46" s="934"/>
      <c r="R46" s="166" t="s">
        <v>329</v>
      </c>
      <c r="S46" s="202"/>
    </row>
    <row r="47" spans="2:19" ht="30" customHeight="1" outlineLevel="1" x14ac:dyDescent="0.35">
      <c r="B47" s="870"/>
      <c r="C47" s="870"/>
      <c r="D47" s="937"/>
      <c r="E47" s="937"/>
      <c r="F47" s="166" t="s">
        <v>330</v>
      </c>
      <c r="G47" s="195"/>
      <c r="H47" s="935"/>
      <c r="I47" s="935"/>
      <c r="J47" s="166" t="s">
        <v>330</v>
      </c>
      <c r="K47" s="198"/>
      <c r="L47" s="935"/>
      <c r="M47" s="935"/>
      <c r="N47" s="166" t="s">
        <v>330</v>
      </c>
      <c r="O47" s="198"/>
      <c r="P47" s="935"/>
      <c r="Q47" s="935"/>
      <c r="R47" s="166" t="s">
        <v>330</v>
      </c>
      <c r="S47" s="198"/>
    </row>
    <row r="48" spans="2:19" ht="30" customHeight="1" outlineLevel="1" x14ac:dyDescent="0.35">
      <c r="B48" s="870"/>
      <c r="C48" s="870"/>
      <c r="D48" s="191" t="s">
        <v>326</v>
      </c>
      <c r="E48" s="191" t="s">
        <v>327</v>
      </c>
      <c r="F48" s="166" t="s">
        <v>328</v>
      </c>
      <c r="G48" s="199"/>
      <c r="H48" s="191" t="s">
        <v>326</v>
      </c>
      <c r="I48" s="191" t="s">
        <v>327</v>
      </c>
      <c r="J48" s="166" t="s">
        <v>328</v>
      </c>
      <c r="K48" s="200"/>
      <c r="L48" s="191" t="s">
        <v>326</v>
      </c>
      <c r="M48" s="191" t="s">
        <v>327</v>
      </c>
      <c r="N48" s="166" t="s">
        <v>328</v>
      </c>
      <c r="O48" s="200"/>
      <c r="P48" s="191" t="s">
        <v>326</v>
      </c>
      <c r="Q48" s="191" t="s">
        <v>327</v>
      </c>
      <c r="R48" s="166" t="s">
        <v>328</v>
      </c>
      <c r="S48" s="200"/>
    </row>
    <row r="49" spans="2:19" ht="30" customHeight="1" outlineLevel="1" x14ac:dyDescent="0.35">
      <c r="B49" s="870"/>
      <c r="C49" s="870"/>
      <c r="D49" s="936"/>
      <c r="E49" s="936"/>
      <c r="F49" s="166" t="s">
        <v>329</v>
      </c>
      <c r="G49" s="201"/>
      <c r="H49" s="934"/>
      <c r="I49" s="934"/>
      <c r="J49" s="166" t="s">
        <v>329</v>
      </c>
      <c r="K49" s="202"/>
      <c r="L49" s="934"/>
      <c r="M49" s="934"/>
      <c r="N49" s="166" t="s">
        <v>329</v>
      </c>
      <c r="O49" s="202"/>
      <c r="P49" s="934"/>
      <c r="Q49" s="934"/>
      <c r="R49" s="166" t="s">
        <v>329</v>
      </c>
      <c r="S49" s="202"/>
    </row>
    <row r="50" spans="2:19" ht="30" customHeight="1" outlineLevel="1" x14ac:dyDescent="0.35">
      <c r="B50" s="860"/>
      <c r="C50" s="860"/>
      <c r="D50" s="937"/>
      <c r="E50" s="937"/>
      <c r="F50" s="166" t="s">
        <v>330</v>
      </c>
      <c r="G50" s="195"/>
      <c r="H50" s="935"/>
      <c r="I50" s="935"/>
      <c r="J50" s="166" t="s">
        <v>330</v>
      </c>
      <c r="K50" s="198"/>
      <c r="L50" s="935"/>
      <c r="M50" s="935"/>
      <c r="N50" s="166" t="s">
        <v>330</v>
      </c>
      <c r="O50" s="198"/>
      <c r="P50" s="935"/>
      <c r="Q50" s="935"/>
      <c r="R50" s="166" t="s">
        <v>330</v>
      </c>
      <c r="S50" s="198"/>
    </row>
    <row r="51" spans="2:19" ht="30" customHeight="1" thickBot="1" x14ac:dyDescent="0.4">
      <c r="C51" s="203"/>
      <c r="D51" s="204"/>
    </row>
    <row r="52" spans="2:19" ht="30" customHeight="1" thickBot="1" x14ac:dyDescent="0.4">
      <c r="D52" s="878" t="s">
        <v>301</v>
      </c>
      <c r="E52" s="879"/>
      <c r="F52" s="879"/>
      <c r="G52" s="880"/>
      <c r="H52" s="878" t="s">
        <v>302</v>
      </c>
      <c r="I52" s="879"/>
      <c r="J52" s="879"/>
      <c r="K52" s="880"/>
      <c r="L52" s="878" t="s">
        <v>303</v>
      </c>
      <c r="M52" s="879"/>
      <c r="N52" s="879"/>
      <c r="O52" s="880"/>
      <c r="P52" s="878" t="s">
        <v>304</v>
      </c>
      <c r="Q52" s="879"/>
      <c r="R52" s="879"/>
      <c r="S52" s="880"/>
    </row>
    <row r="53" spans="2:19" ht="30" customHeight="1" x14ac:dyDescent="0.35">
      <c r="B53" s="871" t="s">
        <v>331</v>
      </c>
      <c r="C53" s="871" t="s">
        <v>332</v>
      </c>
      <c r="D53" s="832" t="s">
        <v>333</v>
      </c>
      <c r="E53" s="893"/>
      <c r="F53" s="205" t="s">
        <v>300</v>
      </c>
      <c r="G53" s="206" t="s">
        <v>334</v>
      </c>
      <c r="H53" s="832" t="s">
        <v>333</v>
      </c>
      <c r="I53" s="893"/>
      <c r="J53" s="205" t="s">
        <v>300</v>
      </c>
      <c r="K53" s="206" t="s">
        <v>334</v>
      </c>
      <c r="L53" s="832" t="s">
        <v>333</v>
      </c>
      <c r="M53" s="893"/>
      <c r="N53" s="205" t="s">
        <v>300</v>
      </c>
      <c r="O53" s="206" t="s">
        <v>334</v>
      </c>
      <c r="P53" s="832" t="s">
        <v>333</v>
      </c>
      <c r="Q53" s="893"/>
      <c r="R53" s="205" t="s">
        <v>300</v>
      </c>
      <c r="S53" s="206" t="s">
        <v>334</v>
      </c>
    </row>
    <row r="54" spans="2:19" ht="45" customHeight="1" x14ac:dyDescent="0.35">
      <c r="B54" s="904"/>
      <c r="C54" s="904"/>
      <c r="D54" s="184" t="s">
        <v>310</v>
      </c>
      <c r="E54" s="185"/>
      <c r="F54" s="926"/>
      <c r="G54" s="928"/>
      <c r="H54" s="184" t="s">
        <v>310</v>
      </c>
      <c r="I54" s="186"/>
      <c r="J54" s="922"/>
      <c r="K54" s="924"/>
      <c r="L54" s="184" t="s">
        <v>310</v>
      </c>
      <c r="M54" s="186"/>
      <c r="N54" s="922"/>
      <c r="O54" s="924"/>
      <c r="P54" s="184" t="s">
        <v>310</v>
      </c>
      <c r="Q54" s="186"/>
      <c r="R54" s="922"/>
      <c r="S54" s="924"/>
    </row>
    <row r="55" spans="2:19" ht="45" customHeight="1" x14ac:dyDescent="0.35">
      <c r="B55" s="872"/>
      <c r="C55" s="872"/>
      <c r="D55" s="187" t="s">
        <v>318</v>
      </c>
      <c r="E55" s="188"/>
      <c r="F55" s="927"/>
      <c r="G55" s="929"/>
      <c r="H55" s="187" t="s">
        <v>318</v>
      </c>
      <c r="I55" s="189"/>
      <c r="J55" s="923"/>
      <c r="K55" s="925"/>
      <c r="L55" s="187" t="s">
        <v>318</v>
      </c>
      <c r="M55" s="189"/>
      <c r="N55" s="923"/>
      <c r="O55" s="925"/>
      <c r="P55" s="187" t="s">
        <v>318</v>
      </c>
      <c r="Q55" s="189"/>
      <c r="R55" s="923"/>
      <c r="S55" s="925"/>
    </row>
    <row r="56" spans="2:19" ht="30" customHeight="1" x14ac:dyDescent="0.35">
      <c r="B56" s="859" t="s">
        <v>335</v>
      </c>
      <c r="C56" s="859" t="s">
        <v>336</v>
      </c>
      <c r="D56" s="191" t="s">
        <v>337</v>
      </c>
      <c r="E56" s="207" t="s">
        <v>338</v>
      </c>
      <c r="F56" s="836" t="s">
        <v>339</v>
      </c>
      <c r="G56" s="903"/>
      <c r="H56" s="191" t="s">
        <v>337</v>
      </c>
      <c r="I56" s="207" t="s">
        <v>338</v>
      </c>
      <c r="J56" s="836" t="s">
        <v>339</v>
      </c>
      <c r="K56" s="903"/>
      <c r="L56" s="191" t="s">
        <v>337</v>
      </c>
      <c r="M56" s="207" t="s">
        <v>338</v>
      </c>
      <c r="N56" s="836" t="s">
        <v>339</v>
      </c>
      <c r="O56" s="903"/>
      <c r="P56" s="191" t="s">
        <v>337</v>
      </c>
      <c r="Q56" s="207" t="s">
        <v>338</v>
      </c>
      <c r="R56" s="836" t="s">
        <v>339</v>
      </c>
      <c r="S56" s="903"/>
    </row>
    <row r="57" spans="2:19" ht="30" customHeight="1" x14ac:dyDescent="0.35">
      <c r="B57" s="870"/>
      <c r="C57" s="860"/>
      <c r="D57" s="208"/>
      <c r="E57" s="209"/>
      <c r="F57" s="930"/>
      <c r="G57" s="931"/>
      <c r="H57" s="210"/>
      <c r="I57" s="211"/>
      <c r="J57" s="932"/>
      <c r="K57" s="933"/>
      <c r="L57" s="210"/>
      <c r="M57" s="211"/>
      <c r="N57" s="932"/>
      <c r="O57" s="933"/>
      <c r="P57" s="210"/>
      <c r="Q57" s="211"/>
      <c r="R57" s="932"/>
      <c r="S57" s="933"/>
    </row>
    <row r="58" spans="2:19" ht="30" customHeight="1" x14ac:dyDescent="0.35">
      <c r="B58" s="870"/>
      <c r="C58" s="859" t="s">
        <v>340</v>
      </c>
      <c r="D58" s="212" t="s">
        <v>339</v>
      </c>
      <c r="E58" s="213" t="s">
        <v>322</v>
      </c>
      <c r="F58" s="191" t="s">
        <v>300</v>
      </c>
      <c r="G58" s="214" t="s">
        <v>334</v>
      </c>
      <c r="H58" s="212" t="s">
        <v>339</v>
      </c>
      <c r="I58" s="213" t="s">
        <v>322</v>
      </c>
      <c r="J58" s="191" t="s">
        <v>300</v>
      </c>
      <c r="K58" s="214" t="s">
        <v>334</v>
      </c>
      <c r="L58" s="212" t="s">
        <v>339</v>
      </c>
      <c r="M58" s="213" t="s">
        <v>322</v>
      </c>
      <c r="N58" s="191" t="s">
        <v>300</v>
      </c>
      <c r="O58" s="214" t="s">
        <v>334</v>
      </c>
      <c r="P58" s="212" t="s">
        <v>339</v>
      </c>
      <c r="Q58" s="213" t="s">
        <v>322</v>
      </c>
      <c r="R58" s="191" t="s">
        <v>300</v>
      </c>
      <c r="S58" s="214" t="s">
        <v>334</v>
      </c>
    </row>
    <row r="59" spans="2:19" ht="30" customHeight="1" x14ac:dyDescent="0.35">
      <c r="B59" s="860"/>
      <c r="C59" s="921"/>
      <c r="D59" s="215"/>
      <c r="E59" s="216"/>
      <c r="F59" s="194"/>
      <c r="G59" s="217"/>
      <c r="H59" s="218"/>
      <c r="I59" s="219"/>
      <c r="J59" s="196"/>
      <c r="K59" s="220"/>
      <c r="L59" s="218"/>
      <c r="M59" s="219"/>
      <c r="N59" s="196"/>
      <c r="O59" s="220"/>
      <c r="P59" s="218"/>
      <c r="Q59" s="219"/>
      <c r="R59" s="196"/>
      <c r="S59" s="220"/>
    </row>
    <row r="60" spans="2:19" ht="30" customHeight="1" x14ac:dyDescent="0.35">
      <c r="B60" s="938" t="s">
        <v>738</v>
      </c>
      <c r="C60" s="938" t="s">
        <v>842</v>
      </c>
      <c r="D60" s="430" t="s">
        <v>834</v>
      </c>
      <c r="E60" s="431" t="s">
        <v>322</v>
      </c>
      <c r="F60" s="432" t="s">
        <v>300</v>
      </c>
      <c r="G60" s="433" t="s">
        <v>334</v>
      </c>
      <c r="H60" s="430" t="s">
        <v>834</v>
      </c>
      <c r="I60" s="431" t="s">
        <v>322</v>
      </c>
      <c r="J60" s="432" t="s">
        <v>300</v>
      </c>
      <c r="K60" s="433" t="s">
        <v>334</v>
      </c>
      <c r="L60" s="430" t="s">
        <v>834</v>
      </c>
      <c r="M60" s="431" t="s">
        <v>322</v>
      </c>
      <c r="N60" s="432" t="s">
        <v>300</v>
      </c>
      <c r="O60" s="433" t="s">
        <v>334</v>
      </c>
      <c r="P60" s="430" t="s">
        <v>834</v>
      </c>
      <c r="Q60" s="431" t="s">
        <v>322</v>
      </c>
      <c r="R60" s="432" t="s">
        <v>300</v>
      </c>
      <c r="S60" s="433" t="s">
        <v>334</v>
      </c>
    </row>
    <row r="61" spans="2:19" ht="52.15" customHeight="1" x14ac:dyDescent="0.35">
      <c r="B61" s="938"/>
      <c r="C61" s="938"/>
      <c r="D61" s="364"/>
      <c r="E61" s="365"/>
      <c r="F61" s="366"/>
      <c r="G61" s="367"/>
      <c r="H61" s="368"/>
      <c r="I61" s="369"/>
      <c r="J61" s="370"/>
      <c r="K61" s="371"/>
      <c r="L61" s="368"/>
      <c r="M61" s="369"/>
      <c r="N61" s="370"/>
      <c r="O61" s="371"/>
      <c r="P61" s="368"/>
      <c r="Q61" s="369"/>
      <c r="R61" s="370"/>
      <c r="S61" s="371"/>
    </row>
    <row r="62" spans="2:19" ht="30" customHeight="1" thickBot="1" x14ac:dyDescent="0.4">
      <c r="B62" s="180"/>
      <c r="C62" s="221"/>
      <c r="D62" s="204"/>
    </row>
    <row r="63" spans="2:19" ht="30" customHeight="1" thickBot="1" x14ac:dyDescent="0.4">
      <c r="B63" s="180"/>
      <c r="C63" s="180"/>
      <c r="D63" s="878" t="s">
        <v>301</v>
      </c>
      <c r="E63" s="879"/>
      <c r="F63" s="879"/>
      <c r="G63" s="879"/>
      <c r="H63" s="878" t="s">
        <v>302</v>
      </c>
      <c r="I63" s="879"/>
      <c r="J63" s="879"/>
      <c r="K63" s="880"/>
      <c r="L63" s="879" t="s">
        <v>303</v>
      </c>
      <c r="M63" s="879"/>
      <c r="N63" s="879"/>
      <c r="O63" s="879"/>
      <c r="P63" s="878" t="s">
        <v>304</v>
      </c>
      <c r="Q63" s="879"/>
      <c r="R63" s="879"/>
      <c r="S63" s="880"/>
    </row>
    <row r="64" spans="2:19" ht="30" customHeight="1" x14ac:dyDescent="0.35">
      <c r="B64" s="871" t="s">
        <v>341</v>
      </c>
      <c r="C64" s="871" t="s">
        <v>342</v>
      </c>
      <c r="D64" s="918" t="s">
        <v>343</v>
      </c>
      <c r="E64" s="919"/>
      <c r="F64" s="832" t="s">
        <v>300</v>
      </c>
      <c r="G64" s="863"/>
      <c r="H64" s="920" t="s">
        <v>343</v>
      </c>
      <c r="I64" s="919"/>
      <c r="J64" s="832" t="s">
        <v>300</v>
      </c>
      <c r="K64" s="833"/>
      <c r="L64" s="920" t="s">
        <v>343</v>
      </c>
      <c r="M64" s="919"/>
      <c r="N64" s="832" t="s">
        <v>300</v>
      </c>
      <c r="O64" s="833"/>
      <c r="P64" s="920" t="s">
        <v>343</v>
      </c>
      <c r="Q64" s="919"/>
      <c r="R64" s="832" t="s">
        <v>300</v>
      </c>
      <c r="S64" s="833"/>
    </row>
    <row r="65" spans="2:19" ht="36.75" customHeight="1" x14ac:dyDescent="0.35">
      <c r="B65" s="872"/>
      <c r="C65" s="872"/>
      <c r="D65" s="913">
        <v>0</v>
      </c>
      <c r="E65" s="914"/>
      <c r="F65" s="884" t="s">
        <v>482</v>
      </c>
      <c r="G65" s="915"/>
      <c r="H65" s="916">
        <v>9.6323680427192443E-2</v>
      </c>
      <c r="I65" s="917"/>
      <c r="J65" s="901"/>
      <c r="K65" s="902"/>
      <c r="L65" s="909"/>
      <c r="M65" s="910"/>
      <c r="N65" s="901"/>
      <c r="O65" s="902"/>
      <c r="P65" s="909"/>
      <c r="Q65" s="910"/>
      <c r="R65" s="901"/>
      <c r="S65" s="902"/>
    </row>
    <row r="66" spans="2:19" ht="45" customHeight="1" x14ac:dyDescent="0.35">
      <c r="B66" s="859" t="s">
        <v>344</v>
      </c>
      <c r="C66" s="859" t="s">
        <v>654</v>
      </c>
      <c r="D66" s="191" t="s">
        <v>345</v>
      </c>
      <c r="E66" s="191" t="s">
        <v>346</v>
      </c>
      <c r="F66" s="836" t="s">
        <v>347</v>
      </c>
      <c r="G66" s="903"/>
      <c r="H66" s="222" t="s">
        <v>345</v>
      </c>
      <c r="I66" s="191" t="s">
        <v>346</v>
      </c>
      <c r="J66" s="911" t="s">
        <v>347</v>
      </c>
      <c r="K66" s="903"/>
      <c r="L66" s="222" t="s">
        <v>345</v>
      </c>
      <c r="M66" s="191" t="s">
        <v>346</v>
      </c>
      <c r="N66" s="911" t="s">
        <v>347</v>
      </c>
      <c r="O66" s="903"/>
      <c r="P66" s="222" t="s">
        <v>345</v>
      </c>
      <c r="Q66" s="191" t="s">
        <v>346</v>
      </c>
      <c r="R66" s="911" t="s">
        <v>347</v>
      </c>
      <c r="S66" s="903"/>
    </row>
    <row r="67" spans="2:19" ht="27" customHeight="1" x14ac:dyDescent="0.35">
      <c r="B67" s="860"/>
      <c r="C67" s="860"/>
      <c r="D67" s="208">
        <v>0</v>
      </c>
      <c r="E67" s="209">
        <v>0</v>
      </c>
      <c r="F67" s="912" t="s">
        <v>508</v>
      </c>
      <c r="G67" s="912"/>
      <c r="H67" s="210">
        <v>469</v>
      </c>
      <c r="I67" s="211">
        <v>0.31</v>
      </c>
      <c r="J67" s="907" t="s">
        <v>494</v>
      </c>
      <c r="K67" s="908"/>
      <c r="L67" s="210"/>
      <c r="M67" s="211"/>
      <c r="N67" s="907"/>
      <c r="O67" s="908"/>
      <c r="P67" s="210"/>
      <c r="Q67" s="211"/>
      <c r="R67" s="907"/>
      <c r="S67" s="908"/>
    </row>
    <row r="68" spans="2:19" ht="33.75" customHeight="1" x14ac:dyDescent="0.35">
      <c r="B68" s="938" t="s">
        <v>739</v>
      </c>
      <c r="C68" s="943" t="s">
        <v>740</v>
      </c>
      <c r="D68" s="432" t="s">
        <v>741</v>
      </c>
      <c r="E68" s="432" t="s">
        <v>835</v>
      </c>
      <c r="F68" s="945" t="s">
        <v>347</v>
      </c>
      <c r="G68" s="946"/>
      <c r="H68" s="434" t="s">
        <v>742</v>
      </c>
      <c r="I68" s="432" t="s">
        <v>835</v>
      </c>
      <c r="J68" s="947" t="s">
        <v>347</v>
      </c>
      <c r="K68" s="946"/>
      <c r="L68" s="434" t="s">
        <v>742</v>
      </c>
      <c r="M68" s="432" t="s">
        <v>835</v>
      </c>
      <c r="N68" s="947" t="s">
        <v>347</v>
      </c>
      <c r="O68" s="946"/>
      <c r="P68" s="434" t="s">
        <v>742</v>
      </c>
      <c r="Q68" s="432" t="s">
        <v>835</v>
      </c>
      <c r="R68" s="947" t="s">
        <v>347</v>
      </c>
      <c r="S68" s="946"/>
    </row>
    <row r="69" spans="2:19" ht="33.75" customHeight="1" x14ac:dyDescent="0.35">
      <c r="B69" s="938"/>
      <c r="C69" s="944"/>
      <c r="D69" s="372"/>
      <c r="E69" s="373"/>
      <c r="F69" s="948"/>
      <c r="G69" s="948"/>
      <c r="H69" s="374"/>
      <c r="I69" s="375"/>
      <c r="J69" s="949"/>
      <c r="K69" s="950"/>
      <c r="L69" s="374"/>
      <c r="M69" s="375"/>
      <c r="N69" s="949"/>
      <c r="O69" s="950"/>
      <c r="P69" s="374"/>
      <c r="Q69" s="375"/>
      <c r="R69" s="949"/>
      <c r="S69" s="950"/>
    </row>
    <row r="70" spans="2:19" ht="33.75" customHeight="1" x14ac:dyDescent="0.35">
      <c r="B70" s="938"/>
      <c r="C70" s="943" t="s">
        <v>743</v>
      </c>
      <c r="D70" s="432" t="s">
        <v>744</v>
      </c>
      <c r="E70" s="432" t="s">
        <v>339</v>
      </c>
      <c r="F70" s="945" t="s">
        <v>746</v>
      </c>
      <c r="G70" s="946"/>
      <c r="H70" s="434" t="s">
        <v>744</v>
      </c>
      <c r="I70" s="432" t="s">
        <v>745</v>
      </c>
      <c r="J70" s="947" t="s">
        <v>322</v>
      </c>
      <c r="K70" s="946"/>
      <c r="L70" s="434" t="s">
        <v>744</v>
      </c>
      <c r="M70" s="432" t="s">
        <v>745</v>
      </c>
      <c r="N70" s="947" t="s">
        <v>322</v>
      </c>
      <c r="O70" s="946"/>
      <c r="P70" s="434" t="s">
        <v>744</v>
      </c>
      <c r="Q70" s="432" t="s">
        <v>745</v>
      </c>
      <c r="R70" s="947" t="s">
        <v>322</v>
      </c>
      <c r="S70" s="946"/>
    </row>
    <row r="71" spans="2:19" ht="33.75" customHeight="1" thickBot="1" x14ac:dyDescent="0.4">
      <c r="B71" s="938"/>
      <c r="C71" s="944"/>
      <c r="D71" s="372"/>
      <c r="E71" s="373"/>
      <c r="F71" s="948"/>
      <c r="G71" s="948"/>
      <c r="H71" s="374"/>
      <c r="I71" s="375"/>
      <c r="J71" s="949"/>
      <c r="K71" s="950"/>
      <c r="L71" s="374"/>
      <c r="M71" s="375"/>
      <c r="N71" s="949"/>
      <c r="O71" s="950"/>
      <c r="P71" s="374"/>
      <c r="Q71" s="375"/>
      <c r="R71" s="949"/>
      <c r="S71" s="950"/>
    </row>
    <row r="72" spans="2:19" ht="37.5" customHeight="1" thickBot="1" x14ac:dyDescent="0.4">
      <c r="B72" s="180"/>
      <c r="C72" s="180"/>
      <c r="D72" s="878" t="s">
        <v>301</v>
      </c>
      <c r="E72" s="879"/>
      <c r="F72" s="879"/>
      <c r="G72" s="880"/>
      <c r="H72" s="878" t="s">
        <v>302</v>
      </c>
      <c r="I72" s="879"/>
      <c r="J72" s="879"/>
      <c r="K72" s="880"/>
      <c r="L72" s="878" t="s">
        <v>303</v>
      </c>
      <c r="M72" s="879"/>
      <c r="N72" s="879"/>
      <c r="O72" s="879"/>
      <c r="P72" s="879" t="s">
        <v>302</v>
      </c>
      <c r="Q72" s="879"/>
      <c r="R72" s="879"/>
      <c r="S72" s="880"/>
    </row>
    <row r="73" spans="2:19" ht="37.5" customHeight="1" x14ac:dyDescent="0.35">
      <c r="B73" s="871" t="s">
        <v>348</v>
      </c>
      <c r="C73" s="871" t="s">
        <v>349</v>
      </c>
      <c r="D73" s="223" t="s">
        <v>350</v>
      </c>
      <c r="E73" s="205" t="s">
        <v>351</v>
      </c>
      <c r="F73" s="832" t="s">
        <v>352</v>
      </c>
      <c r="G73" s="833"/>
      <c r="H73" s="223" t="s">
        <v>350</v>
      </c>
      <c r="I73" s="205" t="s">
        <v>351</v>
      </c>
      <c r="J73" s="832" t="s">
        <v>352</v>
      </c>
      <c r="K73" s="833"/>
      <c r="L73" s="223" t="s">
        <v>350</v>
      </c>
      <c r="M73" s="205" t="s">
        <v>351</v>
      </c>
      <c r="N73" s="832" t="s">
        <v>352</v>
      </c>
      <c r="O73" s="833"/>
      <c r="P73" s="223" t="s">
        <v>350</v>
      </c>
      <c r="Q73" s="205" t="s">
        <v>351</v>
      </c>
      <c r="R73" s="832" t="s">
        <v>352</v>
      </c>
      <c r="S73" s="833"/>
    </row>
    <row r="74" spans="2:19" ht="44.25" customHeight="1" x14ac:dyDescent="0.35">
      <c r="B74" s="904"/>
      <c r="C74" s="872"/>
      <c r="D74" s="224"/>
      <c r="E74" s="225"/>
      <c r="F74" s="905"/>
      <c r="G74" s="906"/>
      <c r="H74" s="226"/>
      <c r="I74" s="227"/>
      <c r="J74" s="834"/>
      <c r="K74" s="835"/>
      <c r="L74" s="226"/>
      <c r="M74" s="227"/>
      <c r="N74" s="834"/>
      <c r="O74" s="835"/>
      <c r="P74" s="226"/>
      <c r="Q74" s="227"/>
      <c r="R74" s="834"/>
      <c r="S74" s="835"/>
    </row>
    <row r="75" spans="2:19" ht="36.75" customHeight="1" x14ac:dyDescent="0.35">
      <c r="B75" s="904"/>
      <c r="C75" s="871" t="s">
        <v>652</v>
      </c>
      <c r="D75" s="191" t="s">
        <v>300</v>
      </c>
      <c r="E75" s="190" t="s">
        <v>353</v>
      </c>
      <c r="F75" s="836" t="s">
        <v>354</v>
      </c>
      <c r="G75" s="903"/>
      <c r="H75" s="191" t="s">
        <v>300</v>
      </c>
      <c r="I75" s="190" t="s">
        <v>353</v>
      </c>
      <c r="J75" s="836" t="s">
        <v>354</v>
      </c>
      <c r="K75" s="903"/>
      <c r="L75" s="191" t="s">
        <v>300</v>
      </c>
      <c r="M75" s="190" t="s">
        <v>353</v>
      </c>
      <c r="N75" s="836" t="s">
        <v>354</v>
      </c>
      <c r="O75" s="903"/>
      <c r="P75" s="191" t="s">
        <v>300</v>
      </c>
      <c r="Q75" s="190" t="s">
        <v>353</v>
      </c>
      <c r="R75" s="836" t="s">
        <v>354</v>
      </c>
      <c r="S75" s="903"/>
    </row>
    <row r="76" spans="2:19" ht="30" customHeight="1" x14ac:dyDescent="0.35">
      <c r="B76" s="904"/>
      <c r="C76" s="904"/>
      <c r="D76" s="194"/>
      <c r="E76" s="225"/>
      <c r="F76" s="884"/>
      <c r="G76" s="885"/>
      <c r="H76" s="196"/>
      <c r="I76" s="227"/>
      <c r="J76" s="901"/>
      <c r="K76" s="902"/>
      <c r="L76" s="196"/>
      <c r="M76" s="227"/>
      <c r="N76" s="901"/>
      <c r="O76" s="902"/>
      <c r="P76" s="196"/>
      <c r="Q76" s="227"/>
      <c r="R76" s="901"/>
      <c r="S76" s="902"/>
    </row>
    <row r="77" spans="2:19" ht="30" customHeight="1" outlineLevel="1" x14ac:dyDescent="0.35">
      <c r="B77" s="904"/>
      <c r="C77" s="904"/>
      <c r="D77" s="194"/>
      <c r="E77" s="225"/>
      <c r="F77" s="884"/>
      <c r="G77" s="885"/>
      <c r="H77" s="196"/>
      <c r="I77" s="227"/>
      <c r="J77" s="901"/>
      <c r="K77" s="902"/>
      <c r="L77" s="196"/>
      <c r="M77" s="227"/>
      <c r="N77" s="901"/>
      <c r="O77" s="902"/>
      <c r="P77" s="196"/>
      <c r="Q77" s="227"/>
      <c r="R77" s="901"/>
      <c r="S77" s="902"/>
    </row>
    <row r="78" spans="2:19" ht="30" customHeight="1" outlineLevel="1" x14ac:dyDescent="0.35">
      <c r="B78" s="904"/>
      <c r="C78" s="904"/>
      <c r="D78" s="194"/>
      <c r="E78" s="225"/>
      <c r="F78" s="884"/>
      <c r="G78" s="885"/>
      <c r="H78" s="196"/>
      <c r="I78" s="227"/>
      <c r="J78" s="901"/>
      <c r="K78" s="902"/>
      <c r="L78" s="196"/>
      <c r="M78" s="227"/>
      <c r="N78" s="901"/>
      <c r="O78" s="902"/>
      <c r="P78" s="196"/>
      <c r="Q78" s="227"/>
      <c r="R78" s="901"/>
      <c r="S78" s="902"/>
    </row>
    <row r="79" spans="2:19" ht="30" customHeight="1" outlineLevel="1" x14ac:dyDescent="0.35">
      <c r="B79" s="904"/>
      <c r="C79" s="904"/>
      <c r="D79" s="194"/>
      <c r="E79" s="225"/>
      <c r="F79" s="884"/>
      <c r="G79" s="885"/>
      <c r="H79" s="196"/>
      <c r="I79" s="227"/>
      <c r="J79" s="901"/>
      <c r="K79" s="902"/>
      <c r="L79" s="196"/>
      <c r="M79" s="227"/>
      <c r="N79" s="901"/>
      <c r="O79" s="902"/>
      <c r="P79" s="196"/>
      <c r="Q79" s="227"/>
      <c r="R79" s="901"/>
      <c r="S79" s="902"/>
    </row>
    <row r="80" spans="2:19" ht="30" customHeight="1" outlineLevel="1" x14ac:dyDescent="0.35">
      <c r="B80" s="904"/>
      <c r="C80" s="904"/>
      <c r="D80" s="194"/>
      <c r="E80" s="225"/>
      <c r="F80" s="884"/>
      <c r="G80" s="885"/>
      <c r="H80" s="196"/>
      <c r="I80" s="227"/>
      <c r="J80" s="901"/>
      <c r="K80" s="902"/>
      <c r="L80" s="196"/>
      <c r="M80" s="227"/>
      <c r="N80" s="901"/>
      <c r="O80" s="902"/>
      <c r="P80" s="196"/>
      <c r="Q80" s="227"/>
      <c r="R80" s="901"/>
      <c r="S80" s="902"/>
    </row>
    <row r="81" spans="2:19" ht="30" customHeight="1" outlineLevel="1" x14ac:dyDescent="0.35">
      <c r="B81" s="872"/>
      <c r="C81" s="872"/>
      <c r="D81" s="194"/>
      <c r="E81" s="225"/>
      <c r="F81" s="884"/>
      <c r="G81" s="885"/>
      <c r="H81" s="196"/>
      <c r="I81" s="227"/>
      <c r="J81" s="901"/>
      <c r="K81" s="902"/>
      <c r="L81" s="196"/>
      <c r="M81" s="227"/>
      <c r="N81" s="901"/>
      <c r="O81" s="902"/>
      <c r="P81" s="196"/>
      <c r="Q81" s="227"/>
      <c r="R81" s="901"/>
      <c r="S81" s="902"/>
    </row>
    <row r="82" spans="2:19" ht="35.25" customHeight="1" x14ac:dyDescent="0.35">
      <c r="B82" s="859" t="s">
        <v>355</v>
      </c>
      <c r="C82" s="900" t="s">
        <v>653</v>
      </c>
      <c r="D82" s="207" t="s">
        <v>356</v>
      </c>
      <c r="E82" s="836" t="s">
        <v>339</v>
      </c>
      <c r="F82" s="837"/>
      <c r="G82" s="192" t="s">
        <v>300</v>
      </c>
      <c r="H82" s="207" t="s">
        <v>356</v>
      </c>
      <c r="I82" s="836" t="s">
        <v>339</v>
      </c>
      <c r="J82" s="837"/>
      <c r="K82" s="192" t="s">
        <v>300</v>
      </c>
      <c r="L82" s="207" t="s">
        <v>356</v>
      </c>
      <c r="M82" s="836" t="s">
        <v>339</v>
      </c>
      <c r="N82" s="837"/>
      <c r="O82" s="192" t="s">
        <v>300</v>
      </c>
      <c r="P82" s="207" t="s">
        <v>356</v>
      </c>
      <c r="Q82" s="836" t="s">
        <v>339</v>
      </c>
      <c r="R82" s="837"/>
      <c r="S82" s="192" t="s">
        <v>300</v>
      </c>
    </row>
    <row r="83" spans="2:19" ht="35.25" customHeight="1" x14ac:dyDescent="0.35">
      <c r="B83" s="870"/>
      <c r="C83" s="900"/>
      <c r="D83" s="228"/>
      <c r="E83" s="895"/>
      <c r="F83" s="896"/>
      <c r="G83" s="229"/>
      <c r="H83" s="230"/>
      <c r="I83" s="897"/>
      <c r="J83" s="898"/>
      <c r="K83" s="231"/>
      <c r="L83" s="230"/>
      <c r="M83" s="897"/>
      <c r="N83" s="898"/>
      <c r="O83" s="231"/>
      <c r="P83" s="230"/>
      <c r="Q83" s="897"/>
      <c r="R83" s="898"/>
      <c r="S83" s="231"/>
    </row>
    <row r="84" spans="2:19" ht="35.25" customHeight="1" outlineLevel="1" x14ac:dyDescent="0.35">
      <c r="B84" s="870"/>
      <c r="C84" s="900"/>
      <c r="D84" s="228"/>
      <c r="E84" s="895"/>
      <c r="F84" s="896"/>
      <c r="G84" s="229"/>
      <c r="H84" s="230"/>
      <c r="I84" s="897"/>
      <c r="J84" s="898"/>
      <c r="K84" s="231"/>
      <c r="L84" s="230"/>
      <c r="M84" s="897"/>
      <c r="N84" s="898"/>
      <c r="O84" s="231"/>
      <c r="P84" s="230"/>
      <c r="Q84" s="897"/>
      <c r="R84" s="898"/>
      <c r="S84" s="231"/>
    </row>
    <row r="85" spans="2:19" ht="35.25" customHeight="1" outlineLevel="1" x14ac:dyDescent="0.35">
      <c r="B85" s="870"/>
      <c r="C85" s="900"/>
      <c r="D85" s="228"/>
      <c r="E85" s="895"/>
      <c r="F85" s="896"/>
      <c r="G85" s="229"/>
      <c r="H85" s="230"/>
      <c r="I85" s="897"/>
      <c r="J85" s="898"/>
      <c r="K85" s="231"/>
      <c r="L85" s="230"/>
      <c r="M85" s="897"/>
      <c r="N85" s="898"/>
      <c r="O85" s="231"/>
      <c r="P85" s="230"/>
      <c r="Q85" s="897"/>
      <c r="R85" s="898"/>
      <c r="S85" s="231"/>
    </row>
    <row r="86" spans="2:19" ht="35.25" customHeight="1" outlineLevel="1" x14ac:dyDescent="0.35">
      <c r="B86" s="870"/>
      <c r="C86" s="900"/>
      <c r="D86" s="228"/>
      <c r="E86" s="895"/>
      <c r="F86" s="896"/>
      <c r="G86" s="229"/>
      <c r="H86" s="230"/>
      <c r="I86" s="897"/>
      <c r="J86" s="898"/>
      <c r="K86" s="231"/>
      <c r="L86" s="230"/>
      <c r="M86" s="897"/>
      <c r="N86" s="898"/>
      <c r="O86" s="231"/>
      <c r="P86" s="230"/>
      <c r="Q86" s="897"/>
      <c r="R86" s="898"/>
      <c r="S86" s="231"/>
    </row>
    <row r="87" spans="2:19" ht="35.25" customHeight="1" outlineLevel="1" x14ac:dyDescent="0.35">
      <c r="B87" s="870"/>
      <c r="C87" s="900"/>
      <c r="D87" s="228"/>
      <c r="E87" s="895"/>
      <c r="F87" s="896"/>
      <c r="G87" s="229"/>
      <c r="H87" s="230"/>
      <c r="I87" s="897"/>
      <c r="J87" s="898"/>
      <c r="K87" s="231"/>
      <c r="L87" s="230"/>
      <c r="M87" s="897"/>
      <c r="N87" s="898"/>
      <c r="O87" s="231"/>
      <c r="P87" s="230"/>
      <c r="Q87" s="897"/>
      <c r="R87" s="898"/>
      <c r="S87" s="231"/>
    </row>
    <row r="88" spans="2:19" ht="33" customHeight="1" outlineLevel="1" x14ac:dyDescent="0.35">
      <c r="B88" s="860"/>
      <c r="C88" s="900"/>
      <c r="D88" s="228"/>
      <c r="E88" s="895"/>
      <c r="F88" s="896"/>
      <c r="G88" s="229"/>
      <c r="H88" s="230"/>
      <c r="I88" s="897"/>
      <c r="J88" s="898"/>
      <c r="K88" s="231"/>
      <c r="L88" s="230"/>
      <c r="M88" s="897"/>
      <c r="N88" s="898"/>
      <c r="O88" s="231"/>
      <c r="P88" s="230"/>
      <c r="Q88" s="897"/>
      <c r="R88" s="898"/>
      <c r="S88" s="231"/>
    </row>
    <row r="89" spans="2:19" ht="31.5" customHeight="1" thickBot="1" x14ac:dyDescent="0.4">
      <c r="B89" s="180"/>
      <c r="C89" s="232"/>
      <c r="D89" s="204"/>
    </row>
    <row r="90" spans="2:19" ht="30.75" customHeight="1" thickBot="1" x14ac:dyDescent="0.4">
      <c r="B90" s="180"/>
      <c r="C90" s="180"/>
      <c r="D90" s="878" t="s">
        <v>301</v>
      </c>
      <c r="E90" s="879"/>
      <c r="F90" s="879"/>
      <c r="G90" s="880"/>
      <c r="H90" s="840" t="s">
        <v>301</v>
      </c>
      <c r="I90" s="841"/>
      <c r="J90" s="841"/>
      <c r="K90" s="842"/>
      <c r="L90" s="879" t="s">
        <v>303</v>
      </c>
      <c r="M90" s="879"/>
      <c r="N90" s="879"/>
      <c r="O90" s="879"/>
      <c r="P90" s="879" t="s">
        <v>302</v>
      </c>
      <c r="Q90" s="879"/>
      <c r="R90" s="879"/>
      <c r="S90" s="880"/>
    </row>
    <row r="91" spans="2:19" ht="30.75" customHeight="1" x14ac:dyDescent="0.35">
      <c r="B91" s="871" t="s">
        <v>357</v>
      </c>
      <c r="C91" s="871" t="s">
        <v>358</v>
      </c>
      <c r="D91" s="832" t="s">
        <v>359</v>
      </c>
      <c r="E91" s="893"/>
      <c r="F91" s="205" t="s">
        <v>300</v>
      </c>
      <c r="G91" s="233" t="s">
        <v>339</v>
      </c>
      <c r="H91" s="894" t="s">
        <v>359</v>
      </c>
      <c r="I91" s="893"/>
      <c r="J91" s="205" t="s">
        <v>300</v>
      </c>
      <c r="K91" s="233" t="s">
        <v>339</v>
      </c>
      <c r="L91" s="894" t="s">
        <v>359</v>
      </c>
      <c r="M91" s="893"/>
      <c r="N91" s="205" t="s">
        <v>300</v>
      </c>
      <c r="O91" s="233" t="s">
        <v>339</v>
      </c>
      <c r="P91" s="894" t="s">
        <v>359</v>
      </c>
      <c r="Q91" s="893"/>
      <c r="R91" s="205" t="s">
        <v>300</v>
      </c>
      <c r="S91" s="233" t="s">
        <v>339</v>
      </c>
    </row>
    <row r="92" spans="2:19" ht="29.25" customHeight="1" x14ac:dyDescent="0.35">
      <c r="B92" s="872"/>
      <c r="C92" s="872"/>
      <c r="D92" s="884"/>
      <c r="E92" s="899"/>
      <c r="F92" s="224"/>
      <c r="G92" s="234"/>
      <c r="H92" s="235"/>
      <c r="I92" s="236"/>
      <c r="J92" s="226"/>
      <c r="K92" s="237"/>
      <c r="L92" s="235"/>
      <c r="M92" s="236"/>
      <c r="N92" s="226"/>
      <c r="O92" s="237"/>
      <c r="P92" s="235"/>
      <c r="Q92" s="236"/>
      <c r="R92" s="226"/>
      <c r="S92" s="237"/>
    </row>
    <row r="93" spans="2:19" ht="45" customHeight="1" x14ac:dyDescent="0.35">
      <c r="B93" s="892" t="s">
        <v>360</v>
      </c>
      <c r="C93" s="859" t="s">
        <v>361</v>
      </c>
      <c r="D93" s="191" t="s">
        <v>362</v>
      </c>
      <c r="E93" s="191" t="s">
        <v>363</v>
      </c>
      <c r="F93" s="207" t="s">
        <v>364</v>
      </c>
      <c r="G93" s="192" t="s">
        <v>365</v>
      </c>
      <c r="H93" s="191" t="s">
        <v>362</v>
      </c>
      <c r="I93" s="191" t="s">
        <v>363</v>
      </c>
      <c r="J93" s="207" t="s">
        <v>364</v>
      </c>
      <c r="K93" s="192" t="s">
        <v>365</v>
      </c>
      <c r="L93" s="191" t="s">
        <v>362</v>
      </c>
      <c r="M93" s="191" t="s">
        <v>363</v>
      </c>
      <c r="N93" s="207" t="s">
        <v>364</v>
      </c>
      <c r="O93" s="192" t="s">
        <v>365</v>
      </c>
      <c r="P93" s="191" t="s">
        <v>362</v>
      </c>
      <c r="Q93" s="191" t="s">
        <v>363</v>
      </c>
      <c r="R93" s="207" t="s">
        <v>364</v>
      </c>
      <c r="S93" s="192" t="s">
        <v>365</v>
      </c>
    </row>
    <row r="94" spans="2:19" ht="29.25" customHeight="1" x14ac:dyDescent="0.35">
      <c r="B94" s="892"/>
      <c r="C94" s="870"/>
      <c r="D94" s="886"/>
      <c r="E94" s="888"/>
      <c r="F94" s="886"/>
      <c r="G94" s="890"/>
      <c r="H94" s="843"/>
      <c r="I94" s="843"/>
      <c r="J94" s="843"/>
      <c r="K94" s="845"/>
      <c r="L94" s="843"/>
      <c r="M94" s="843"/>
      <c r="N94" s="843"/>
      <c r="O94" s="845"/>
      <c r="P94" s="843"/>
      <c r="Q94" s="843"/>
      <c r="R94" s="843"/>
      <c r="S94" s="845"/>
    </row>
    <row r="95" spans="2:19" ht="29.25" customHeight="1" x14ac:dyDescent="0.35">
      <c r="B95" s="892"/>
      <c r="C95" s="870"/>
      <c r="D95" s="887"/>
      <c r="E95" s="889"/>
      <c r="F95" s="887"/>
      <c r="G95" s="891"/>
      <c r="H95" s="844"/>
      <c r="I95" s="844"/>
      <c r="J95" s="844"/>
      <c r="K95" s="846"/>
      <c r="L95" s="844"/>
      <c r="M95" s="844"/>
      <c r="N95" s="844"/>
      <c r="O95" s="846"/>
      <c r="P95" s="844"/>
      <c r="Q95" s="844"/>
      <c r="R95" s="844"/>
      <c r="S95" s="846"/>
    </row>
    <row r="96" spans="2:19" ht="24" outlineLevel="1" x14ac:dyDescent="0.35">
      <c r="B96" s="892"/>
      <c r="C96" s="870"/>
      <c r="D96" s="191" t="s">
        <v>362</v>
      </c>
      <c r="E96" s="191" t="s">
        <v>363</v>
      </c>
      <c r="F96" s="207" t="s">
        <v>364</v>
      </c>
      <c r="G96" s="192" t="s">
        <v>365</v>
      </c>
      <c r="H96" s="191" t="s">
        <v>362</v>
      </c>
      <c r="I96" s="191" t="s">
        <v>363</v>
      </c>
      <c r="J96" s="207" t="s">
        <v>364</v>
      </c>
      <c r="K96" s="192" t="s">
        <v>365</v>
      </c>
      <c r="L96" s="191" t="s">
        <v>362</v>
      </c>
      <c r="M96" s="191" t="s">
        <v>363</v>
      </c>
      <c r="N96" s="207" t="s">
        <v>364</v>
      </c>
      <c r="O96" s="192" t="s">
        <v>365</v>
      </c>
      <c r="P96" s="191" t="s">
        <v>362</v>
      </c>
      <c r="Q96" s="191" t="s">
        <v>363</v>
      </c>
      <c r="R96" s="207" t="s">
        <v>364</v>
      </c>
      <c r="S96" s="192" t="s">
        <v>365</v>
      </c>
    </row>
    <row r="97" spans="2:19" ht="29.25" customHeight="1" outlineLevel="1" x14ac:dyDescent="0.35">
      <c r="B97" s="892"/>
      <c r="C97" s="870"/>
      <c r="D97" s="886"/>
      <c r="E97" s="888"/>
      <c r="F97" s="886"/>
      <c r="G97" s="890"/>
      <c r="H97" s="843"/>
      <c r="I97" s="843"/>
      <c r="J97" s="843"/>
      <c r="K97" s="845"/>
      <c r="L97" s="843"/>
      <c r="M97" s="843"/>
      <c r="N97" s="843"/>
      <c r="O97" s="845"/>
      <c r="P97" s="843"/>
      <c r="Q97" s="843"/>
      <c r="R97" s="843"/>
      <c r="S97" s="845"/>
    </row>
    <row r="98" spans="2:19" ht="29.25" customHeight="1" outlineLevel="1" x14ac:dyDescent="0.35">
      <c r="B98" s="892"/>
      <c r="C98" s="870"/>
      <c r="D98" s="887"/>
      <c r="E98" s="889"/>
      <c r="F98" s="887"/>
      <c r="G98" s="891"/>
      <c r="H98" s="844"/>
      <c r="I98" s="844"/>
      <c r="J98" s="844"/>
      <c r="K98" s="846"/>
      <c r="L98" s="844"/>
      <c r="M98" s="844"/>
      <c r="N98" s="844"/>
      <c r="O98" s="846"/>
      <c r="P98" s="844"/>
      <c r="Q98" s="844"/>
      <c r="R98" s="844"/>
      <c r="S98" s="846"/>
    </row>
    <row r="99" spans="2:19" ht="24" outlineLevel="1" x14ac:dyDescent="0.35">
      <c r="B99" s="892"/>
      <c r="C99" s="870"/>
      <c r="D99" s="191" t="s">
        <v>362</v>
      </c>
      <c r="E99" s="191" t="s">
        <v>363</v>
      </c>
      <c r="F99" s="207" t="s">
        <v>364</v>
      </c>
      <c r="G99" s="192" t="s">
        <v>365</v>
      </c>
      <c r="H99" s="191" t="s">
        <v>362</v>
      </c>
      <c r="I99" s="191" t="s">
        <v>363</v>
      </c>
      <c r="J99" s="207" t="s">
        <v>364</v>
      </c>
      <c r="K99" s="192" t="s">
        <v>365</v>
      </c>
      <c r="L99" s="191" t="s">
        <v>362</v>
      </c>
      <c r="M99" s="191" t="s">
        <v>363</v>
      </c>
      <c r="N99" s="207" t="s">
        <v>364</v>
      </c>
      <c r="O99" s="192" t="s">
        <v>365</v>
      </c>
      <c r="P99" s="191" t="s">
        <v>362</v>
      </c>
      <c r="Q99" s="191" t="s">
        <v>363</v>
      </c>
      <c r="R99" s="207" t="s">
        <v>364</v>
      </c>
      <c r="S99" s="192" t="s">
        <v>365</v>
      </c>
    </row>
    <row r="100" spans="2:19" ht="29.25" customHeight="1" outlineLevel="1" x14ac:dyDescent="0.35">
      <c r="B100" s="892"/>
      <c r="C100" s="870"/>
      <c r="D100" s="886"/>
      <c r="E100" s="888"/>
      <c r="F100" s="886"/>
      <c r="G100" s="890"/>
      <c r="H100" s="843"/>
      <c r="I100" s="843"/>
      <c r="J100" s="843"/>
      <c r="K100" s="845"/>
      <c r="L100" s="843"/>
      <c r="M100" s="843"/>
      <c r="N100" s="843"/>
      <c r="O100" s="845"/>
      <c r="P100" s="843"/>
      <c r="Q100" s="843"/>
      <c r="R100" s="843"/>
      <c r="S100" s="845"/>
    </row>
    <row r="101" spans="2:19" ht="29.25" customHeight="1" outlineLevel="1" x14ac:dyDescent="0.35">
      <c r="B101" s="892"/>
      <c r="C101" s="870"/>
      <c r="D101" s="887"/>
      <c r="E101" s="889"/>
      <c r="F101" s="887"/>
      <c r="G101" s="891"/>
      <c r="H101" s="844"/>
      <c r="I101" s="844"/>
      <c r="J101" s="844"/>
      <c r="K101" s="846"/>
      <c r="L101" s="844"/>
      <c r="M101" s="844"/>
      <c r="N101" s="844"/>
      <c r="O101" s="846"/>
      <c r="P101" s="844"/>
      <c r="Q101" s="844"/>
      <c r="R101" s="844"/>
      <c r="S101" s="846"/>
    </row>
    <row r="102" spans="2:19" ht="24" outlineLevel="1" x14ac:dyDescent="0.35">
      <c r="B102" s="892"/>
      <c r="C102" s="870"/>
      <c r="D102" s="191" t="s">
        <v>362</v>
      </c>
      <c r="E102" s="191" t="s">
        <v>363</v>
      </c>
      <c r="F102" s="207" t="s">
        <v>364</v>
      </c>
      <c r="G102" s="192" t="s">
        <v>365</v>
      </c>
      <c r="H102" s="191" t="s">
        <v>362</v>
      </c>
      <c r="I102" s="191" t="s">
        <v>363</v>
      </c>
      <c r="J102" s="207" t="s">
        <v>364</v>
      </c>
      <c r="K102" s="192" t="s">
        <v>365</v>
      </c>
      <c r="L102" s="191" t="s">
        <v>362</v>
      </c>
      <c r="M102" s="191" t="s">
        <v>363</v>
      </c>
      <c r="N102" s="207" t="s">
        <v>364</v>
      </c>
      <c r="O102" s="192" t="s">
        <v>365</v>
      </c>
      <c r="P102" s="191" t="s">
        <v>362</v>
      </c>
      <c r="Q102" s="191" t="s">
        <v>363</v>
      </c>
      <c r="R102" s="207" t="s">
        <v>364</v>
      </c>
      <c r="S102" s="192" t="s">
        <v>365</v>
      </c>
    </row>
    <row r="103" spans="2:19" ht="29.25" customHeight="1" outlineLevel="1" x14ac:dyDescent="0.35">
      <c r="B103" s="892"/>
      <c r="C103" s="870"/>
      <c r="D103" s="886"/>
      <c r="E103" s="888"/>
      <c r="F103" s="886"/>
      <c r="G103" s="890"/>
      <c r="H103" s="843"/>
      <c r="I103" s="843"/>
      <c r="J103" s="843"/>
      <c r="K103" s="845"/>
      <c r="L103" s="843"/>
      <c r="M103" s="843"/>
      <c r="N103" s="843"/>
      <c r="O103" s="845"/>
      <c r="P103" s="843"/>
      <c r="Q103" s="843"/>
      <c r="R103" s="843"/>
      <c r="S103" s="845"/>
    </row>
    <row r="104" spans="2:19" ht="29.25" customHeight="1" outlineLevel="1" x14ac:dyDescent="0.35">
      <c r="B104" s="892"/>
      <c r="C104" s="860"/>
      <c r="D104" s="887"/>
      <c r="E104" s="889"/>
      <c r="F104" s="887"/>
      <c r="G104" s="891"/>
      <c r="H104" s="844"/>
      <c r="I104" s="844"/>
      <c r="J104" s="844"/>
      <c r="K104" s="846"/>
      <c r="L104" s="844"/>
      <c r="M104" s="844"/>
      <c r="N104" s="844"/>
      <c r="O104" s="846"/>
      <c r="P104" s="844"/>
      <c r="Q104" s="844"/>
      <c r="R104" s="844"/>
      <c r="S104" s="846"/>
    </row>
    <row r="105" spans="2:19" ht="15" thickBot="1" x14ac:dyDescent="0.4">
      <c r="B105" s="180"/>
      <c r="C105" s="180"/>
    </row>
    <row r="106" spans="2:19" ht="15" thickBot="1" x14ac:dyDescent="0.4">
      <c r="B106" s="180"/>
      <c r="C106" s="180"/>
      <c r="D106" s="878" t="s">
        <v>301</v>
      </c>
      <c r="E106" s="879"/>
      <c r="F106" s="879"/>
      <c r="G106" s="880"/>
      <c r="H106" s="840" t="s">
        <v>366</v>
      </c>
      <c r="I106" s="841"/>
      <c r="J106" s="841"/>
      <c r="K106" s="842"/>
      <c r="L106" s="840" t="s">
        <v>303</v>
      </c>
      <c r="M106" s="841"/>
      <c r="N106" s="841"/>
      <c r="O106" s="842"/>
      <c r="P106" s="840" t="s">
        <v>304</v>
      </c>
      <c r="Q106" s="841"/>
      <c r="R106" s="841"/>
      <c r="S106" s="842"/>
    </row>
    <row r="107" spans="2:19" ht="33.75" customHeight="1" x14ac:dyDescent="0.35">
      <c r="B107" s="881" t="s">
        <v>367</v>
      </c>
      <c r="C107" s="871" t="s">
        <v>368</v>
      </c>
      <c r="D107" s="238" t="s">
        <v>369</v>
      </c>
      <c r="E107" s="239" t="s">
        <v>370</v>
      </c>
      <c r="F107" s="832" t="s">
        <v>371</v>
      </c>
      <c r="G107" s="833"/>
      <c r="H107" s="238" t="s">
        <v>369</v>
      </c>
      <c r="I107" s="239" t="s">
        <v>370</v>
      </c>
      <c r="J107" s="832" t="s">
        <v>371</v>
      </c>
      <c r="K107" s="833"/>
      <c r="L107" s="238" t="s">
        <v>369</v>
      </c>
      <c r="M107" s="239" t="s">
        <v>370</v>
      </c>
      <c r="N107" s="832" t="s">
        <v>371</v>
      </c>
      <c r="O107" s="833"/>
      <c r="P107" s="238" t="s">
        <v>369</v>
      </c>
      <c r="Q107" s="239" t="s">
        <v>370</v>
      </c>
      <c r="R107" s="832" t="s">
        <v>371</v>
      </c>
      <c r="S107" s="833"/>
    </row>
    <row r="108" spans="2:19" ht="30" customHeight="1" x14ac:dyDescent="0.35">
      <c r="B108" s="882"/>
      <c r="C108" s="872"/>
      <c r="D108" s="240"/>
      <c r="E108" s="241"/>
      <c r="F108" s="884"/>
      <c r="G108" s="885"/>
      <c r="H108" s="242"/>
      <c r="I108" s="243"/>
      <c r="J108" s="847"/>
      <c r="K108" s="848"/>
      <c r="L108" s="242"/>
      <c r="M108" s="243"/>
      <c r="N108" s="847"/>
      <c r="O108" s="848"/>
      <c r="P108" s="242"/>
      <c r="Q108" s="243"/>
      <c r="R108" s="847"/>
      <c r="S108" s="848"/>
    </row>
    <row r="109" spans="2:19" ht="32.25" customHeight="1" x14ac:dyDescent="0.35">
      <c r="B109" s="882"/>
      <c r="C109" s="881" t="s">
        <v>372</v>
      </c>
      <c r="D109" s="244" t="s">
        <v>369</v>
      </c>
      <c r="E109" s="191" t="s">
        <v>370</v>
      </c>
      <c r="F109" s="191" t="s">
        <v>373</v>
      </c>
      <c r="G109" s="214" t="s">
        <v>374</v>
      </c>
      <c r="H109" s="244" t="s">
        <v>369</v>
      </c>
      <c r="I109" s="191" t="s">
        <v>370</v>
      </c>
      <c r="J109" s="191" t="s">
        <v>373</v>
      </c>
      <c r="K109" s="214" t="s">
        <v>374</v>
      </c>
      <c r="L109" s="244" t="s">
        <v>369</v>
      </c>
      <c r="M109" s="191" t="s">
        <v>370</v>
      </c>
      <c r="N109" s="191" t="s">
        <v>373</v>
      </c>
      <c r="O109" s="214" t="s">
        <v>374</v>
      </c>
      <c r="P109" s="244" t="s">
        <v>369</v>
      </c>
      <c r="Q109" s="191" t="s">
        <v>370</v>
      </c>
      <c r="R109" s="191" t="s">
        <v>373</v>
      </c>
      <c r="S109" s="214" t="s">
        <v>374</v>
      </c>
    </row>
    <row r="110" spans="2:19" ht="27.75" customHeight="1" x14ac:dyDescent="0.35">
      <c r="B110" s="882"/>
      <c r="C110" s="882"/>
      <c r="D110" s="563">
        <v>0</v>
      </c>
      <c r="E110" s="188">
        <v>0</v>
      </c>
      <c r="F110" s="225"/>
      <c r="G110" s="234"/>
      <c r="H110" s="564">
        <v>42</v>
      </c>
      <c r="I110" s="189">
        <v>0.28000000000000003</v>
      </c>
      <c r="J110" s="227" t="s">
        <v>556</v>
      </c>
      <c r="K110" s="237" t="s">
        <v>421</v>
      </c>
      <c r="L110" s="242"/>
      <c r="M110" s="211"/>
      <c r="N110" s="227"/>
      <c r="O110" s="237"/>
      <c r="P110" s="242"/>
      <c r="Q110" s="211"/>
      <c r="R110" s="227"/>
      <c r="S110" s="237"/>
    </row>
    <row r="111" spans="2:19" ht="27.75" customHeight="1" outlineLevel="1" x14ac:dyDescent="0.35">
      <c r="B111" s="882"/>
      <c r="C111" s="882"/>
      <c r="D111" s="244" t="s">
        <v>369</v>
      </c>
      <c r="E111" s="191" t="s">
        <v>370</v>
      </c>
      <c r="F111" s="191" t="s">
        <v>373</v>
      </c>
      <c r="G111" s="214" t="s">
        <v>374</v>
      </c>
      <c r="H111" s="244" t="s">
        <v>369</v>
      </c>
      <c r="I111" s="191" t="s">
        <v>370</v>
      </c>
      <c r="J111" s="191" t="s">
        <v>373</v>
      </c>
      <c r="K111" s="214" t="s">
        <v>374</v>
      </c>
      <c r="L111" s="244" t="s">
        <v>369</v>
      </c>
      <c r="M111" s="191" t="s">
        <v>370</v>
      </c>
      <c r="N111" s="191" t="s">
        <v>373</v>
      </c>
      <c r="O111" s="214" t="s">
        <v>374</v>
      </c>
      <c r="P111" s="244" t="s">
        <v>369</v>
      </c>
      <c r="Q111" s="191" t="s">
        <v>370</v>
      </c>
      <c r="R111" s="191" t="s">
        <v>373</v>
      </c>
      <c r="S111" s="214" t="s">
        <v>374</v>
      </c>
    </row>
    <row r="112" spans="2:19" ht="27.75" customHeight="1" outlineLevel="1" x14ac:dyDescent="0.35">
      <c r="B112" s="882"/>
      <c r="C112" s="882"/>
      <c r="D112" s="240"/>
      <c r="E112" s="209"/>
      <c r="F112" s="225"/>
      <c r="G112" s="234"/>
      <c r="H112" s="242"/>
      <c r="I112" s="211"/>
      <c r="J112" s="227"/>
      <c r="K112" s="237"/>
      <c r="L112" s="242"/>
      <c r="M112" s="211"/>
      <c r="N112" s="227"/>
      <c r="O112" s="237"/>
      <c r="P112" s="242"/>
      <c r="Q112" s="211"/>
      <c r="R112" s="227"/>
      <c r="S112" s="237"/>
    </row>
    <row r="113" spans="2:19" ht="27.75" customHeight="1" outlineLevel="1" x14ac:dyDescent="0.35">
      <c r="B113" s="882"/>
      <c r="C113" s="882"/>
      <c r="D113" s="244" t="s">
        <v>369</v>
      </c>
      <c r="E113" s="191" t="s">
        <v>370</v>
      </c>
      <c r="F113" s="191" t="s">
        <v>373</v>
      </c>
      <c r="G113" s="214" t="s">
        <v>374</v>
      </c>
      <c r="H113" s="244" t="s">
        <v>369</v>
      </c>
      <c r="I113" s="191" t="s">
        <v>370</v>
      </c>
      <c r="J113" s="191" t="s">
        <v>373</v>
      </c>
      <c r="K113" s="214" t="s">
        <v>374</v>
      </c>
      <c r="L113" s="244" t="s">
        <v>369</v>
      </c>
      <c r="M113" s="191" t="s">
        <v>370</v>
      </c>
      <c r="N113" s="191" t="s">
        <v>373</v>
      </c>
      <c r="O113" s="214" t="s">
        <v>374</v>
      </c>
      <c r="P113" s="244" t="s">
        <v>369</v>
      </c>
      <c r="Q113" s="191" t="s">
        <v>370</v>
      </c>
      <c r="R113" s="191" t="s">
        <v>373</v>
      </c>
      <c r="S113" s="214" t="s">
        <v>374</v>
      </c>
    </row>
    <row r="114" spans="2:19" ht="27.75" customHeight="1" outlineLevel="1" x14ac:dyDescent="0.35">
      <c r="B114" s="882"/>
      <c r="C114" s="882"/>
      <c r="D114" s="240"/>
      <c r="E114" s="209"/>
      <c r="F114" s="225"/>
      <c r="G114" s="234"/>
      <c r="H114" s="242"/>
      <c r="I114" s="211"/>
      <c r="J114" s="227"/>
      <c r="K114" s="237"/>
      <c r="L114" s="242"/>
      <c r="M114" s="211"/>
      <c r="N114" s="227"/>
      <c r="O114" s="237"/>
      <c r="P114" s="242"/>
      <c r="Q114" s="211"/>
      <c r="R114" s="227"/>
      <c r="S114" s="237"/>
    </row>
    <row r="115" spans="2:19" ht="27.75" customHeight="1" outlineLevel="1" x14ac:dyDescent="0.35">
      <c r="B115" s="882"/>
      <c r="C115" s="882"/>
      <c r="D115" s="244" t="s">
        <v>369</v>
      </c>
      <c r="E115" s="191" t="s">
        <v>370</v>
      </c>
      <c r="F115" s="191" t="s">
        <v>373</v>
      </c>
      <c r="G115" s="214" t="s">
        <v>374</v>
      </c>
      <c r="H115" s="244" t="s">
        <v>369</v>
      </c>
      <c r="I115" s="191" t="s">
        <v>370</v>
      </c>
      <c r="J115" s="191" t="s">
        <v>373</v>
      </c>
      <c r="K115" s="214" t="s">
        <v>374</v>
      </c>
      <c r="L115" s="244" t="s">
        <v>369</v>
      </c>
      <c r="M115" s="191" t="s">
        <v>370</v>
      </c>
      <c r="N115" s="191" t="s">
        <v>373</v>
      </c>
      <c r="O115" s="214" t="s">
        <v>374</v>
      </c>
      <c r="P115" s="244" t="s">
        <v>369</v>
      </c>
      <c r="Q115" s="191" t="s">
        <v>370</v>
      </c>
      <c r="R115" s="191" t="s">
        <v>373</v>
      </c>
      <c r="S115" s="214" t="s">
        <v>374</v>
      </c>
    </row>
    <row r="116" spans="2:19" ht="27.75" customHeight="1" outlineLevel="1" x14ac:dyDescent="0.35">
      <c r="B116" s="883"/>
      <c r="C116" s="883"/>
      <c r="D116" s="240"/>
      <c r="E116" s="209"/>
      <c r="F116" s="225"/>
      <c r="G116" s="234"/>
      <c r="H116" s="242"/>
      <c r="I116" s="211"/>
      <c r="J116" s="227"/>
      <c r="K116" s="237"/>
      <c r="L116" s="242"/>
      <c r="M116" s="211"/>
      <c r="N116" s="227"/>
      <c r="O116" s="237"/>
      <c r="P116" s="242"/>
      <c r="Q116" s="211"/>
      <c r="R116" s="227"/>
      <c r="S116" s="237"/>
    </row>
    <row r="117" spans="2:19" ht="26.25" customHeight="1" x14ac:dyDescent="0.35">
      <c r="B117" s="873" t="s">
        <v>375</v>
      </c>
      <c r="C117" s="876" t="s">
        <v>376</v>
      </c>
      <c r="D117" s="245" t="s">
        <v>377</v>
      </c>
      <c r="E117" s="245" t="s">
        <v>378</v>
      </c>
      <c r="F117" s="245" t="s">
        <v>300</v>
      </c>
      <c r="G117" s="246" t="s">
        <v>379</v>
      </c>
      <c r="H117" s="247" t="s">
        <v>377</v>
      </c>
      <c r="I117" s="245" t="s">
        <v>378</v>
      </c>
      <c r="J117" s="245" t="s">
        <v>300</v>
      </c>
      <c r="K117" s="246" t="s">
        <v>379</v>
      </c>
      <c r="L117" s="245" t="s">
        <v>377</v>
      </c>
      <c r="M117" s="245" t="s">
        <v>378</v>
      </c>
      <c r="N117" s="245" t="s">
        <v>300</v>
      </c>
      <c r="O117" s="246" t="s">
        <v>379</v>
      </c>
      <c r="P117" s="245" t="s">
        <v>377</v>
      </c>
      <c r="Q117" s="245" t="s">
        <v>378</v>
      </c>
      <c r="R117" s="245" t="s">
        <v>300</v>
      </c>
      <c r="S117" s="246" t="s">
        <v>379</v>
      </c>
    </row>
    <row r="118" spans="2:19" ht="32.25" customHeight="1" x14ac:dyDescent="0.35">
      <c r="B118" s="874"/>
      <c r="C118" s="877"/>
      <c r="D118" s="208">
        <v>0</v>
      </c>
      <c r="E118" s="208" t="s">
        <v>448</v>
      </c>
      <c r="F118" s="208" t="s">
        <v>482</v>
      </c>
      <c r="G118" s="208" t="s">
        <v>571</v>
      </c>
      <c r="H118" s="230">
        <v>33</v>
      </c>
      <c r="I118" s="210" t="s">
        <v>422</v>
      </c>
      <c r="J118" s="210" t="s">
        <v>266</v>
      </c>
      <c r="K118" s="231" t="s">
        <v>539</v>
      </c>
      <c r="L118" s="210"/>
      <c r="M118" s="210"/>
      <c r="N118" s="210"/>
      <c r="O118" s="231"/>
      <c r="P118" s="210"/>
      <c r="Q118" s="210"/>
      <c r="R118" s="210"/>
      <c r="S118" s="231"/>
    </row>
    <row r="119" spans="2:19" ht="32.25" customHeight="1" x14ac:dyDescent="0.35">
      <c r="B119" s="874"/>
      <c r="C119" s="873" t="s">
        <v>380</v>
      </c>
      <c r="D119" s="191" t="s">
        <v>381</v>
      </c>
      <c r="E119" s="836" t="s">
        <v>382</v>
      </c>
      <c r="F119" s="837"/>
      <c r="G119" s="192" t="s">
        <v>383</v>
      </c>
      <c r="H119" s="191" t="s">
        <v>381</v>
      </c>
      <c r="I119" s="836" t="s">
        <v>382</v>
      </c>
      <c r="J119" s="837"/>
      <c r="K119" s="192" t="s">
        <v>383</v>
      </c>
      <c r="L119" s="191" t="s">
        <v>381</v>
      </c>
      <c r="M119" s="836" t="s">
        <v>382</v>
      </c>
      <c r="N119" s="837"/>
      <c r="O119" s="192" t="s">
        <v>383</v>
      </c>
      <c r="P119" s="191" t="s">
        <v>381</v>
      </c>
      <c r="Q119" s="191" t="s">
        <v>382</v>
      </c>
      <c r="R119" s="836" t="s">
        <v>382</v>
      </c>
      <c r="S119" s="837"/>
    </row>
    <row r="120" spans="2:19" ht="23.25" customHeight="1" x14ac:dyDescent="0.35">
      <c r="B120" s="874"/>
      <c r="C120" s="874"/>
      <c r="D120" s="248"/>
      <c r="E120" s="861"/>
      <c r="F120" s="862"/>
      <c r="G120" s="195"/>
      <c r="H120" s="249"/>
      <c r="I120" s="838"/>
      <c r="J120" s="839"/>
      <c r="K120" s="220"/>
      <c r="L120" s="249"/>
      <c r="M120" s="838"/>
      <c r="N120" s="839"/>
      <c r="O120" s="198"/>
      <c r="P120" s="249"/>
      <c r="Q120" s="196"/>
      <c r="R120" s="838"/>
      <c r="S120" s="839"/>
    </row>
    <row r="121" spans="2:19" ht="23.25" customHeight="1" outlineLevel="1" x14ac:dyDescent="0.35">
      <c r="B121" s="874"/>
      <c r="C121" s="874"/>
      <c r="D121" s="191" t="s">
        <v>381</v>
      </c>
      <c r="E121" s="836" t="s">
        <v>382</v>
      </c>
      <c r="F121" s="837"/>
      <c r="G121" s="192" t="s">
        <v>383</v>
      </c>
      <c r="H121" s="191" t="s">
        <v>381</v>
      </c>
      <c r="I121" s="836" t="s">
        <v>382</v>
      </c>
      <c r="J121" s="837"/>
      <c r="K121" s="192" t="s">
        <v>383</v>
      </c>
      <c r="L121" s="191" t="s">
        <v>381</v>
      </c>
      <c r="M121" s="836" t="s">
        <v>382</v>
      </c>
      <c r="N121" s="837"/>
      <c r="O121" s="192" t="s">
        <v>383</v>
      </c>
      <c r="P121" s="191" t="s">
        <v>381</v>
      </c>
      <c r="Q121" s="191" t="s">
        <v>382</v>
      </c>
      <c r="R121" s="836" t="s">
        <v>382</v>
      </c>
      <c r="S121" s="837"/>
    </row>
    <row r="122" spans="2:19" ht="23.25" customHeight="1" outlineLevel="1" x14ac:dyDescent="0.35">
      <c r="B122" s="874"/>
      <c r="C122" s="874"/>
      <c r="D122" s="248"/>
      <c r="E122" s="861"/>
      <c r="F122" s="862"/>
      <c r="G122" s="195"/>
      <c r="H122" s="249"/>
      <c r="I122" s="838"/>
      <c r="J122" s="839"/>
      <c r="K122" s="198"/>
      <c r="L122" s="249"/>
      <c r="M122" s="838"/>
      <c r="N122" s="839"/>
      <c r="O122" s="198"/>
      <c r="P122" s="249"/>
      <c r="Q122" s="196"/>
      <c r="R122" s="838"/>
      <c r="S122" s="839"/>
    </row>
    <row r="123" spans="2:19" ht="23.25" customHeight="1" outlineLevel="1" x14ac:dyDescent="0.35">
      <c r="B123" s="874"/>
      <c r="C123" s="874"/>
      <c r="D123" s="191" t="s">
        <v>381</v>
      </c>
      <c r="E123" s="836" t="s">
        <v>382</v>
      </c>
      <c r="F123" s="837"/>
      <c r="G123" s="192" t="s">
        <v>383</v>
      </c>
      <c r="H123" s="191" t="s">
        <v>381</v>
      </c>
      <c r="I123" s="836" t="s">
        <v>382</v>
      </c>
      <c r="J123" s="837"/>
      <c r="K123" s="192" t="s">
        <v>383</v>
      </c>
      <c r="L123" s="191" t="s">
        <v>381</v>
      </c>
      <c r="M123" s="836" t="s">
        <v>382</v>
      </c>
      <c r="N123" s="837"/>
      <c r="O123" s="192" t="s">
        <v>383</v>
      </c>
      <c r="P123" s="191" t="s">
        <v>381</v>
      </c>
      <c r="Q123" s="191" t="s">
        <v>382</v>
      </c>
      <c r="R123" s="836" t="s">
        <v>382</v>
      </c>
      <c r="S123" s="837"/>
    </row>
    <row r="124" spans="2:19" ht="23.25" customHeight="1" outlineLevel="1" x14ac:dyDescent="0.35">
      <c r="B124" s="874"/>
      <c r="C124" s="874"/>
      <c r="D124" s="248"/>
      <c r="E124" s="861"/>
      <c r="F124" s="862"/>
      <c r="G124" s="195"/>
      <c r="H124" s="249"/>
      <c r="I124" s="838"/>
      <c r="J124" s="839"/>
      <c r="K124" s="198"/>
      <c r="L124" s="249"/>
      <c r="M124" s="838"/>
      <c r="N124" s="839"/>
      <c r="O124" s="198"/>
      <c r="P124" s="249"/>
      <c r="Q124" s="196"/>
      <c r="R124" s="838"/>
      <c r="S124" s="839"/>
    </row>
    <row r="125" spans="2:19" ht="23.25" customHeight="1" outlineLevel="1" x14ac:dyDescent="0.35">
      <c r="B125" s="874"/>
      <c r="C125" s="874"/>
      <c r="D125" s="191" t="s">
        <v>381</v>
      </c>
      <c r="E125" s="836" t="s">
        <v>382</v>
      </c>
      <c r="F125" s="837"/>
      <c r="G125" s="192" t="s">
        <v>383</v>
      </c>
      <c r="H125" s="191" t="s">
        <v>381</v>
      </c>
      <c r="I125" s="836" t="s">
        <v>382</v>
      </c>
      <c r="J125" s="837"/>
      <c r="K125" s="192" t="s">
        <v>383</v>
      </c>
      <c r="L125" s="191" t="s">
        <v>381</v>
      </c>
      <c r="M125" s="836" t="s">
        <v>382</v>
      </c>
      <c r="N125" s="837"/>
      <c r="O125" s="192" t="s">
        <v>383</v>
      </c>
      <c r="P125" s="191" t="s">
        <v>381</v>
      </c>
      <c r="Q125" s="191" t="s">
        <v>382</v>
      </c>
      <c r="R125" s="836" t="s">
        <v>382</v>
      </c>
      <c r="S125" s="837"/>
    </row>
    <row r="126" spans="2:19" ht="23.25" customHeight="1" outlineLevel="1" x14ac:dyDescent="0.35">
      <c r="B126" s="875"/>
      <c r="C126" s="875"/>
      <c r="D126" s="248"/>
      <c r="E126" s="861"/>
      <c r="F126" s="862"/>
      <c r="G126" s="195"/>
      <c r="H126" s="249"/>
      <c r="I126" s="838"/>
      <c r="J126" s="839"/>
      <c r="K126" s="198"/>
      <c r="L126" s="249"/>
      <c r="M126" s="838"/>
      <c r="N126" s="839"/>
      <c r="O126" s="198"/>
      <c r="P126" s="249"/>
      <c r="Q126" s="196"/>
      <c r="R126" s="838"/>
      <c r="S126" s="839"/>
    </row>
    <row r="127" spans="2:19" ht="15" thickBot="1" x14ac:dyDescent="0.4">
      <c r="B127" s="180"/>
      <c r="C127" s="180"/>
    </row>
    <row r="128" spans="2:19" ht="15" thickBot="1" x14ac:dyDescent="0.4">
      <c r="B128" s="180"/>
      <c r="C128" s="180"/>
      <c r="D128" s="878" t="s">
        <v>301</v>
      </c>
      <c r="E128" s="879"/>
      <c r="F128" s="879"/>
      <c r="G128" s="880"/>
      <c r="H128" s="878" t="s">
        <v>302</v>
      </c>
      <c r="I128" s="879"/>
      <c r="J128" s="879"/>
      <c r="K128" s="880"/>
      <c r="L128" s="879" t="s">
        <v>303</v>
      </c>
      <c r="M128" s="879"/>
      <c r="N128" s="879"/>
      <c r="O128" s="879"/>
      <c r="P128" s="878" t="s">
        <v>304</v>
      </c>
      <c r="Q128" s="879"/>
      <c r="R128" s="879"/>
      <c r="S128" s="880"/>
    </row>
    <row r="129" spans="2:19" x14ac:dyDescent="0.35">
      <c r="B129" s="871" t="s">
        <v>384</v>
      </c>
      <c r="C129" s="871" t="s">
        <v>385</v>
      </c>
      <c r="D129" s="832" t="s">
        <v>386</v>
      </c>
      <c r="E129" s="863"/>
      <c r="F129" s="863"/>
      <c r="G129" s="833"/>
      <c r="H129" s="832" t="s">
        <v>386</v>
      </c>
      <c r="I129" s="863"/>
      <c r="J129" s="863"/>
      <c r="K129" s="833"/>
      <c r="L129" s="832" t="s">
        <v>386</v>
      </c>
      <c r="M129" s="863"/>
      <c r="N129" s="863"/>
      <c r="O129" s="833"/>
      <c r="P129" s="832" t="s">
        <v>386</v>
      </c>
      <c r="Q129" s="863"/>
      <c r="R129" s="863"/>
      <c r="S129" s="833"/>
    </row>
    <row r="130" spans="2:19" ht="45" customHeight="1" x14ac:dyDescent="0.35">
      <c r="B130" s="872"/>
      <c r="C130" s="872"/>
      <c r="D130" s="864"/>
      <c r="E130" s="865"/>
      <c r="F130" s="865"/>
      <c r="G130" s="866"/>
      <c r="H130" s="867"/>
      <c r="I130" s="868"/>
      <c r="J130" s="868"/>
      <c r="K130" s="869"/>
      <c r="L130" s="867"/>
      <c r="M130" s="868"/>
      <c r="N130" s="868"/>
      <c r="O130" s="869"/>
      <c r="P130" s="867"/>
      <c r="Q130" s="868"/>
      <c r="R130" s="868"/>
      <c r="S130" s="869"/>
    </row>
    <row r="131" spans="2:19" ht="32.25" customHeight="1" x14ac:dyDescent="0.35">
      <c r="B131" s="859" t="s">
        <v>387</v>
      </c>
      <c r="C131" s="859" t="s">
        <v>388</v>
      </c>
      <c r="D131" s="245" t="s">
        <v>389</v>
      </c>
      <c r="E131" s="213" t="s">
        <v>300</v>
      </c>
      <c r="F131" s="191" t="s">
        <v>322</v>
      </c>
      <c r="G131" s="192" t="s">
        <v>339</v>
      </c>
      <c r="H131" s="245" t="s">
        <v>389</v>
      </c>
      <c r="I131" s="259" t="s">
        <v>300</v>
      </c>
      <c r="J131" s="191" t="s">
        <v>322</v>
      </c>
      <c r="K131" s="192" t="s">
        <v>339</v>
      </c>
      <c r="L131" s="245" t="s">
        <v>389</v>
      </c>
      <c r="M131" s="259" t="s">
        <v>300</v>
      </c>
      <c r="N131" s="191" t="s">
        <v>322</v>
      </c>
      <c r="O131" s="192" t="s">
        <v>339</v>
      </c>
      <c r="P131" s="245" t="s">
        <v>389</v>
      </c>
      <c r="Q131" s="259" t="s">
        <v>300</v>
      </c>
      <c r="R131" s="191" t="s">
        <v>322</v>
      </c>
      <c r="S131" s="192" t="s">
        <v>339</v>
      </c>
    </row>
    <row r="132" spans="2:19" ht="23.25" customHeight="1" x14ac:dyDescent="0.35">
      <c r="B132" s="870"/>
      <c r="C132" s="860"/>
      <c r="D132" s="208"/>
      <c r="E132" s="250"/>
      <c r="F132" s="194"/>
      <c r="G132" s="229"/>
      <c r="H132" s="210"/>
      <c r="I132" s="262"/>
      <c r="J132" s="210"/>
      <c r="K132" s="260"/>
      <c r="L132" s="210"/>
      <c r="M132" s="262"/>
      <c r="N132" s="210"/>
      <c r="O132" s="260"/>
      <c r="P132" s="210"/>
      <c r="Q132" s="262"/>
      <c r="R132" s="210"/>
      <c r="S132" s="260"/>
    </row>
    <row r="133" spans="2:19" ht="29.25" customHeight="1" x14ac:dyDescent="0.35">
      <c r="B133" s="870"/>
      <c r="C133" s="859" t="s">
        <v>390</v>
      </c>
      <c r="D133" s="191" t="s">
        <v>391</v>
      </c>
      <c r="E133" s="836" t="s">
        <v>392</v>
      </c>
      <c r="F133" s="837"/>
      <c r="G133" s="192" t="s">
        <v>393</v>
      </c>
      <c r="H133" s="191" t="s">
        <v>391</v>
      </c>
      <c r="I133" s="836" t="s">
        <v>392</v>
      </c>
      <c r="J133" s="837"/>
      <c r="K133" s="192" t="s">
        <v>393</v>
      </c>
      <c r="L133" s="191" t="s">
        <v>391</v>
      </c>
      <c r="M133" s="836" t="s">
        <v>392</v>
      </c>
      <c r="N133" s="837"/>
      <c r="O133" s="192" t="s">
        <v>393</v>
      </c>
      <c r="P133" s="191" t="s">
        <v>391</v>
      </c>
      <c r="Q133" s="836" t="s">
        <v>392</v>
      </c>
      <c r="R133" s="837"/>
      <c r="S133" s="192" t="s">
        <v>393</v>
      </c>
    </row>
    <row r="134" spans="2:19" ht="36.4" customHeight="1" x14ac:dyDescent="0.35">
      <c r="B134" s="860"/>
      <c r="C134" s="860"/>
      <c r="D134" s="248"/>
      <c r="E134" s="861"/>
      <c r="F134" s="862"/>
      <c r="G134" s="195"/>
      <c r="H134" s="249"/>
      <c r="I134" s="838"/>
      <c r="J134" s="839"/>
      <c r="K134" s="198"/>
      <c r="L134" s="249"/>
      <c r="M134" s="838"/>
      <c r="N134" s="839"/>
      <c r="O134" s="198"/>
      <c r="P134" s="249"/>
      <c r="Q134" s="838"/>
      <c r="R134" s="839"/>
      <c r="S134" s="198"/>
    </row>
    <row r="135" spans="2:19" ht="15" thickBot="1" x14ac:dyDescent="0.4"/>
    <row r="136" spans="2:19" hidden="1" x14ac:dyDescent="0.35"/>
    <row r="137" spans="2:19" hidden="1" x14ac:dyDescent="0.35"/>
    <row r="138" spans="2:19" hidden="1" x14ac:dyDescent="0.35"/>
    <row r="139" spans="2:19" hidden="1" x14ac:dyDescent="0.35"/>
    <row r="140" spans="2:19" hidden="1" x14ac:dyDescent="0.35">
      <c r="D140" s="162" t="s">
        <v>394</v>
      </c>
    </row>
    <row r="141" spans="2:19" hidden="1" x14ac:dyDescent="0.35">
      <c r="D141" s="162" t="s">
        <v>395</v>
      </c>
      <c r="E141" s="162" t="s">
        <v>396</v>
      </c>
      <c r="F141" s="162" t="s">
        <v>397</v>
      </c>
      <c r="H141" s="162" t="s">
        <v>398</v>
      </c>
      <c r="I141" s="162" t="s">
        <v>399</v>
      </c>
    </row>
    <row r="142" spans="2:19" hidden="1" x14ac:dyDescent="0.35">
      <c r="D142" s="162" t="s">
        <v>400</v>
      </c>
      <c r="E142" s="162" t="s">
        <v>401</v>
      </c>
      <c r="F142" s="162" t="s">
        <v>402</v>
      </c>
      <c r="H142" s="162" t="s">
        <v>403</v>
      </c>
      <c r="I142" s="162" t="s">
        <v>404</v>
      </c>
    </row>
    <row r="143" spans="2:19" hidden="1" x14ac:dyDescent="0.35">
      <c r="D143" s="162" t="s">
        <v>405</v>
      </c>
      <c r="E143" s="162" t="s">
        <v>406</v>
      </c>
      <c r="F143" s="162" t="s">
        <v>407</v>
      </c>
      <c r="H143" s="162" t="s">
        <v>408</v>
      </c>
      <c r="I143" s="162" t="s">
        <v>409</v>
      </c>
    </row>
    <row r="144" spans="2:19" hidden="1" x14ac:dyDescent="0.35">
      <c r="D144" s="162" t="s">
        <v>410</v>
      </c>
      <c r="F144" s="162" t="s">
        <v>411</v>
      </c>
      <c r="G144" s="162" t="s">
        <v>412</v>
      </c>
      <c r="H144" s="162" t="s">
        <v>413</v>
      </c>
      <c r="I144" s="162" t="s">
        <v>414</v>
      </c>
      <c r="K144" s="162" t="s">
        <v>415</v>
      </c>
    </row>
    <row r="145" spans="2:12" hidden="1" x14ac:dyDescent="0.35">
      <c r="D145" s="162" t="s">
        <v>416</v>
      </c>
      <c r="F145" s="162" t="s">
        <v>417</v>
      </c>
      <c r="G145" s="162" t="s">
        <v>418</v>
      </c>
      <c r="H145" s="162" t="s">
        <v>419</v>
      </c>
      <c r="I145" s="162" t="s">
        <v>420</v>
      </c>
      <c r="K145" s="162" t="s">
        <v>421</v>
      </c>
      <c r="L145" s="162" t="s">
        <v>422</v>
      </c>
    </row>
    <row r="146" spans="2:12" hidden="1" x14ac:dyDescent="0.35">
      <c r="D146" s="162" t="s">
        <v>423</v>
      </c>
      <c r="E146" s="251" t="s">
        <v>424</v>
      </c>
      <c r="G146" s="162" t="s">
        <v>425</v>
      </c>
      <c r="H146" s="162" t="s">
        <v>426</v>
      </c>
      <c r="K146" s="162" t="s">
        <v>427</v>
      </c>
      <c r="L146" s="162" t="s">
        <v>428</v>
      </c>
    </row>
    <row r="147" spans="2:12" hidden="1" x14ac:dyDescent="0.35">
      <c r="D147" s="162" t="s">
        <v>429</v>
      </c>
      <c r="E147" s="252" t="s">
        <v>430</v>
      </c>
      <c r="K147" s="162" t="s">
        <v>431</v>
      </c>
      <c r="L147" s="162" t="s">
        <v>432</v>
      </c>
    </row>
    <row r="148" spans="2:12" hidden="1" x14ac:dyDescent="0.35">
      <c r="E148" s="253" t="s">
        <v>433</v>
      </c>
      <c r="H148" s="162" t="s">
        <v>434</v>
      </c>
      <c r="K148" s="162" t="s">
        <v>435</v>
      </c>
      <c r="L148" s="162" t="s">
        <v>436</v>
      </c>
    </row>
    <row r="149" spans="2:12" hidden="1" x14ac:dyDescent="0.35">
      <c r="H149" s="162" t="s">
        <v>437</v>
      </c>
      <c r="K149" s="162" t="s">
        <v>438</v>
      </c>
      <c r="L149" s="162" t="s">
        <v>439</v>
      </c>
    </row>
    <row r="150" spans="2:12" hidden="1" x14ac:dyDescent="0.35">
      <c r="H150" s="162" t="s">
        <v>440</v>
      </c>
      <c r="K150" s="162" t="s">
        <v>441</v>
      </c>
      <c r="L150" s="162" t="s">
        <v>442</v>
      </c>
    </row>
    <row r="151" spans="2:12" hidden="1" x14ac:dyDescent="0.35">
      <c r="B151" s="162" t="s">
        <v>443</v>
      </c>
      <c r="C151" s="162" t="s">
        <v>444</v>
      </c>
      <c r="D151" s="162" t="s">
        <v>443</v>
      </c>
      <c r="G151" s="162" t="s">
        <v>445</v>
      </c>
      <c r="H151" s="162" t="s">
        <v>446</v>
      </c>
      <c r="J151" s="162" t="s">
        <v>266</v>
      </c>
      <c r="K151" s="162" t="s">
        <v>447</v>
      </c>
      <c r="L151" s="162" t="s">
        <v>448</v>
      </c>
    </row>
    <row r="152" spans="2:12" hidden="1" x14ac:dyDescent="0.35">
      <c r="B152" s="162">
        <v>1</v>
      </c>
      <c r="C152" s="162" t="s">
        <v>449</v>
      </c>
      <c r="D152" s="162" t="s">
        <v>450</v>
      </c>
      <c r="E152" s="162" t="s">
        <v>339</v>
      </c>
      <c r="F152" s="162" t="s">
        <v>11</v>
      </c>
      <c r="G152" s="162" t="s">
        <v>451</v>
      </c>
      <c r="H152" s="162" t="s">
        <v>452</v>
      </c>
      <c r="J152" s="162" t="s">
        <v>427</v>
      </c>
      <c r="K152" s="162" t="s">
        <v>453</v>
      </c>
    </row>
    <row r="153" spans="2:12" hidden="1" x14ac:dyDescent="0.35">
      <c r="B153" s="162">
        <v>2</v>
      </c>
      <c r="C153" s="162" t="s">
        <v>454</v>
      </c>
      <c r="D153" s="162" t="s">
        <v>455</v>
      </c>
      <c r="E153" s="162" t="s">
        <v>322</v>
      </c>
      <c r="F153" s="162" t="s">
        <v>18</v>
      </c>
      <c r="G153" s="162" t="s">
        <v>456</v>
      </c>
      <c r="J153" s="162" t="s">
        <v>457</v>
      </c>
      <c r="K153" s="162" t="s">
        <v>458</v>
      </c>
    </row>
    <row r="154" spans="2:12" hidden="1" x14ac:dyDescent="0.35">
      <c r="B154" s="162">
        <v>3</v>
      </c>
      <c r="C154" s="162" t="s">
        <v>459</v>
      </c>
      <c r="D154" s="162" t="s">
        <v>460</v>
      </c>
      <c r="E154" s="162" t="s">
        <v>300</v>
      </c>
      <c r="G154" s="162" t="s">
        <v>461</v>
      </c>
      <c r="J154" s="162" t="s">
        <v>462</v>
      </c>
      <c r="K154" s="162" t="s">
        <v>463</v>
      </c>
    </row>
    <row r="155" spans="2:12" hidden="1" x14ac:dyDescent="0.35">
      <c r="B155" s="162">
        <v>4</v>
      </c>
      <c r="C155" s="162" t="s">
        <v>452</v>
      </c>
      <c r="H155" s="162" t="s">
        <v>464</v>
      </c>
      <c r="I155" s="162" t="s">
        <v>465</v>
      </c>
      <c r="J155" s="162" t="s">
        <v>466</v>
      </c>
      <c r="K155" s="162" t="s">
        <v>467</v>
      </c>
    </row>
    <row r="156" spans="2:12" hidden="1" x14ac:dyDescent="0.35">
      <c r="D156" s="162" t="s">
        <v>461</v>
      </c>
      <c r="H156" s="162" t="s">
        <v>468</v>
      </c>
      <c r="I156" s="162" t="s">
        <v>469</v>
      </c>
      <c r="J156" s="162" t="s">
        <v>470</v>
      </c>
      <c r="K156" s="162" t="s">
        <v>471</v>
      </c>
    </row>
    <row r="157" spans="2:12" hidden="1" x14ac:dyDescent="0.35">
      <c r="D157" s="162" t="s">
        <v>472</v>
      </c>
      <c r="H157" s="162" t="s">
        <v>473</v>
      </c>
      <c r="I157" s="162" t="s">
        <v>474</v>
      </c>
      <c r="J157" s="162" t="s">
        <v>475</v>
      </c>
      <c r="K157" s="162" t="s">
        <v>476</v>
      </c>
    </row>
    <row r="158" spans="2:12" hidden="1" x14ac:dyDescent="0.35">
      <c r="D158" s="162" t="s">
        <v>477</v>
      </c>
      <c r="H158" s="162" t="s">
        <v>478</v>
      </c>
      <c r="J158" s="162" t="s">
        <v>479</v>
      </c>
      <c r="K158" s="162" t="s">
        <v>480</v>
      </c>
    </row>
    <row r="159" spans="2:12" hidden="1" x14ac:dyDescent="0.35">
      <c r="H159" s="162" t="s">
        <v>481</v>
      </c>
      <c r="J159" s="162" t="s">
        <v>482</v>
      </c>
    </row>
    <row r="160" spans="2:12" ht="58" hidden="1" x14ac:dyDescent="0.35">
      <c r="D160" s="254" t="s">
        <v>483</v>
      </c>
      <c r="E160" s="162" t="s">
        <v>484</v>
      </c>
      <c r="F160" s="162" t="s">
        <v>485</v>
      </c>
      <c r="G160" s="162" t="s">
        <v>486</v>
      </c>
      <c r="H160" s="162" t="s">
        <v>487</v>
      </c>
      <c r="I160" s="162" t="s">
        <v>488</v>
      </c>
      <c r="J160" s="162" t="s">
        <v>489</v>
      </c>
      <c r="K160" s="162" t="s">
        <v>490</v>
      </c>
    </row>
    <row r="161" spans="2:11" ht="72.5" hidden="1" x14ac:dyDescent="0.35">
      <c r="B161" s="162" t="s">
        <v>592</v>
      </c>
      <c r="C161" s="162" t="s">
        <v>591</v>
      </c>
      <c r="D161" s="254" t="s">
        <v>491</v>
      </c>
      <c r="E161" s="162" t="s">
        <v>492</v>
      </c>
      <c r="F161" s="162" t="s">
        <v>493</v>
      </c>
      <c r="G161" s="162" t="s">
        <v>494</v>
      </c>
      <c r="H161" s="162" t="s">
        <v>495</v>
      </c>
      <c r="I161" s="162" t="s">
        <v>496</v>
      </c>
      <c r="J161" s="162" t="s">
        <v>497</v>
      </c>
      <c r="K161" s="162" t="s">
        <v>498</v>
      </c>
    </row>
    <row r="162" spans="2:11" ht="43.5" hidden="1" x14ac:dyDescent="0.35">
      <c r="B162" s="162" t="s">
        <v>593</v>
      </c>
      <c r="C162" s="162" t="s">
        <v>590</v>
      </c>
      <c r="D162" s="254" t="s">
        <v>499</v>
      </c>
      <c r="E162" s="162" t="s">
        <v>500</v>
      </c>
      <c r="F162" s="162" t="s">
        <v>501</v>
      </c>
      <c r="G162" s="162" t="s">
        <v>502</v>
      </c>
      <c r="H162" s="162" t="s">
        <v>503</v>
      </c>
      <c r="I162" s="162" t="s">
        <v>504</v>
      </c>
      <c r="J162" s="162" t="s">
        <v>505</v>
      </c>
      <c r="K162" s="162" t="s">
        <v>506</v>
      </c>
    </row>
    <row r="163" spans="2:11" hidden="1" x14ac:dyDescent="0.35">
      <c r="B163" s="162" t="s">
        <v>594</v>
      </c>
      <c r="C163" s="162" t="s">
        <v>589</v>
      </c>
      <c r="F163" s="162" t="s">
        <v>507</v>
      </c>
      <c r="G163" s="162" t="s">
        <v>508</v>
      </c>
      <c r="H163" s="162" t="s">
        <v>509</v>
      </c>
      <c r="I163" s="162" t="s">
        <v>510</v>
      </c>
      <c r="J163" s="162" t="s">
        <v>511</v>
      </c>
      <c r="K163" s="162" t="s">
        <v>512</v>
      </c>
    </row>
    <row r="164" spans="2:11" hidden="1" x14ac:dyDescent="0.35">
      <c r="B164" s="162" t="s">
        <v>595</v>
      </c>
      <c r="G164" s="162" t="s">
        <v>513</v>
      </c>
      <c r="H164" s="162" t="s">
        <v>514</v>
      </c>
      <c r="I164" s="162" t="s">
        <v>515</v>
      </c>
      <c r="J164" s="162" t="s">
        <v>516</v>
      </c>
      <c r="K164" s="162" t="s">
        <v>517</v>
      </c>
    </row>
    <row r="165" spans="2:11" hidden="1" x14ac:dyDescent="0.35">
      <c r="C165" s="162" t="s">
        <v>518</v>
      </c>
      <c r="J165" s="162" t="s">
        <v>519</v>
      </c>
    </row>
    <row r="166" spans="2:11" hidden="1" x14ac:dyDescent="0.35">
      <c r="C166" s="162" t="s">
        <v>520</v>
      </c>
      <c r="I166" s="162" t="s">
        <v>521</v>
      </c>
      <c r="J166" s="162" t="s">
        <v>522</v>
      </c>
    </row>
    <row r="167" spans="2:11" hidden="1" x14ac:dyDescent="0.35">
      <c r="B167" s="263" t="s">
        <v>596</v>
      </c>
      <c r="C167" s="162" t="s">
        <v>523</v>
      </c>
      <c r="I167" s="162" t="s">
        <v>524</v>
      </c>
      <c r="J167" s="162" t="s">
        <v>525</v>
      </c>
    </row>
    <row r="168" spans="2:11" hidden="1" x14ac:dyDescent="0.35">
      <c r="B168" s="263" t="s">
        <v>29</v>
      </c>
      <c r="C168" s="162" t="s">
        <v>526</v>
      </c>
      <c r="D168" s="162" t="s">
        <v>527</v>
      </c>
      <c r="E168" s="162" t="s">
        <v>528</v>
      </c>
      <c r="I168" s="162" t="s">
        <v>529</v>
      </c>
      <c r="J168" s="162" t="s">
        <v>266</v>
      </c>
    </row>
    <row r="169" spans="2:11" hidden="1" x14ac:dyDescent="0.35">
      <c r="B169" s="263" t="s">
        <v>16</v>
      </c>
      <c r="D169" s="162" t="s">
        <v>530</v>
      </c>
      <c r="E169" s="162" t="s">
        <v>531</v>
      </c>
      <c r="H169" s="162" t="s">
        <v>403</v>
      </c>
      <c r="I169" s="162" t="s">
        <v>532</v>
      </c>
    </row>
    <row r="170" spans="2:11" hidden="1" x14ac:dyDescent="0.35">
      <c r="B170" s="263" t="s">
        <v>34</v>
      </c>
      <c r="D170" s="162" t="s">
        <v>533</v>
      </c>
      <c r="E170" s="162" t="s">
        <v>534</v>
      </c>
      <c r="H170" s="162" t="s">
        <v>413</v>
      </c>
      <c r="I170" s="162" t="s">
        <v>535</v>
      </c>
      <c r="J170" s="162" t="s">
        <v>536</v>
      </c>
    </row>
    <row r="171" spans="2:11" hidden="1" x14ac:dyDescent="0.35">
      <c r="B171" s="263" t="s">
        <v>597</v>
      </c>
      <c r="C171" s="162" t="s">
        <v>537</v>
      </c>
      <c r="D171" s="162" t="s">
        <v>538</v>
      </c>
      <c r="H171" s="162" t="s">
        <v>419</v>
      </c>
      <c r="I171" s="162" t="s">
        <v>539</v>
      </c>
      <c r="J171" s="162" t="s">
        <v>540</v>
      </c>
    </row>
    <row r="172" spans="2:11" hidden="1" x14ac:dyDescent="0.35">
      <c r="B172" s="263" t="s">
        <v>598</v>
      </c>
      <c r="C172" s="162" t="s">
        <v>541</v>
      </c>
      <c r="H172" s="162" t="s">
        <v>426</v>
      </c>
      <c r="I172" s="162" t="s">
        <v>542</v>
      </c>
    </row>
    <row r="173" spans="2:11" hidden="1" x14ac:dyDescent="0.35">
      <c r="B173" s="263" t="s">
        <v>599</v>
      </c>
      <c r="C173" s="162" t="s">
        <v>543</v>
      </c>
      <c r="E173" s="162" t="s">
        <v>544</v>
      </c>
      <c r="H173" s="162" t="s">
        <v>545</v>
      </c>
      <c r="I173" s="162" t="s">
        <v>546</v>
      </c>
    </row>
    <row r="174" spans="2:11" hidden="1" x14ac:dyDescent="0.35">
      <c r="B174" s="263" t="s">
        <v>600</v>
      </c>
      <c r="C174" s="162" t="s">
        <v>547</v>
      </c>
      <c r="E174" s="162" t="s">
        <v>548</v>
      </c>
      <c r="H174" s="162" t="s">
        <v>549</v>
      </c>
      <c r="I174" s="162" t="s">
        <v>550</v>
      </c>
    </row>
    <row r="175" spans="2:11" hidden="1" x14ac:dyDescent="0.35">
      <c r="B175" s="263" t="s">
        <v>601</v>
      </c>
      <c r="C175" s="162" t="s">
        <v>551</v>
      </c>
      <c r="E175" s="162" t="s">
        <v>552</v>
      </c>
      <c r="H175" s="162" t="s">
        <v>553</v>
      </c>
      <c r="I175" s="162" t="s">
        <v>554</v>
      </c>
    </row>
    <row r="176" spans="2:11" hidden="1" x14ac:dyDescent="0.35">
      <c r="B176" s="263" t="s">
        <v>602</v>
      </c>
      <c r="C176" s="162" t="s">
        <v>555</v>
      </c>
      <c r="E176" s="162" t="s">
        <v>556</v>
      </c>
      <c r="H176" s="162" t="s">
        <v>557</v>
      </c>
      <c r="I176" s="162" t="s">
        <v>558</v>
      </c>
    </row>
    <row r="177" spans="2:9" hidden="1" x14ac:dyDescent="0.35">
      <c r="B177" s="263" t="s">
        <v>603</v>
      </c>
      <c r="C177" s="162" t="s">
        <v>559</v>
      </c>
      <c r="E177" s="162" t="s">
        <v>560</v>
      </c>
      <c r="H177" s="162" t="s">
        <v>561</v>
      </c>
      <c r="I177" s="162" t="s">
        <v>562</v>
      </c>
    </row>
    <row r="178" spans="2:9" hidden="1" x14ac:dyDescent="0.35">
      <c r="B178" s="263" t="s">
        <v>604</v>
      </c>
      <c r="C178" s="162" t="s">
        <v>266</v>
      </c>
      <c r="E178" s="162" t="s">
        <v>563</v>
      </c>
      <c r="H178" s="162" t="s">
        <v>564</v>
      </c>
      <c r="I178" s="162" t="s">
        <v>565</v>
      </c>
    </row>
    <row r="179" spans="2:9" hidden="1" x14ac:dyDescent="0.35">
      <c r="B179" s="263" t="s">
        <v>605</v>
      </c>
      <c r="E179" s="162" t="s">
        <v>566</v>
      </c>
      <c r="H179" s="162" t="s">
        <v>567</v>
      </c>
      <c r="I179" s="162" t="s">
        <v>568</v>
      </c>
    </row>
    <row r="180" spans="2:9" hidden="1" x14ac:dyDescent="0.35">
      <c r="B180" s="263" t="s">
        <v>606</v>
      </c>
      <c r="E180" s="162" t="s">
        <v>569</v>
      </c>
      <c r="H180" s="162" t="s">
        <v>570</v>
      </c>
      <c r="I180" s="162" t="s">
        <v>571</v>
      </c>
    </row>
    <row r="181" spans="2:9" hidden="1" x14ac:dyDescent="0.35">
      <c r="B181" s="263" t="s">
        <v>607</v>
      </c>
      <c r="E181" s="162" t="s">
        <v>572</v>
      </c>
      <c r="H181" s="162" t="s">
        <v>573</v>
      </c>
      <c r="I181" s="162" t="s">
        <v>574</v>
      </c>
    </row>
    <row r="182" spans="2:9" hidden="1" x14ac:dyDescent="0.35">
      <c r="B182" s="263" t="s">
        <v>608</v>
      </c>
      <c r="H182" s="162" t="s">
        <v>575</v>
      </c>
      <c r="I182" s="162" t="s">
        <v>576</v>
      </c>
    </row>
    <row r="183" spans="2:9" hidden="1" x14ac:dyDescent="0.35">
      <c r="B183" s="263" t="s">
        <v>609</v>
      </c>
      <c r="H183" s="162" t="s">
        <v>577</v>
      </c>
    </row>
    <row r="184" spans="2:9" hidden="1" x14ac:dyDescent="0.35">
      <c r="B184" s="263" t="s">
        <v>610</v>
      </c>
      <c r="H184" s="162" t="s">
        <v>578</v>
      </c>
    </row>
    <row r="185" spans="2:9" hidden="1" x14ac:dyDescent="0.35">
      <c r="B185" s="263" t="s">
        <v>611</v>
      </c>
      <c r="H185" s="162" t="s">
        <v>579</v>
      </c>
    </row>
    <row r="186" spans="2:9" hidden="1" x14ac:dyDescent="0.35">
      <c r="B186" s="263" t="s">
        <v>612</v>
      </c>
      <c r="H186" s="162" t="s">
        <v>580</v>
      </c>
    </row>
    <row r="187" spans="2:9" hidden="1" x14ac:dyDescent="0.35">
      <c r="B187" s="263" t="s">
        <v>613</v>
      </c>
      <c r="D187" t="s">
        <v>581</v>
      </c>
      <c r="H187" s="162" t="s">
        <v>582</v>
      </c>
    </row>
    <row r="188" spans="2:9" hidden="1" x14ac:dyDescent="0.35">
      <c r="B188" s="263" t="s">
        <v>614</v>
      </c>
      <c r="D188" t="s">
        <v>583</v>
      </c>
      <c r="H188" s="162" t="s">
        <v>584</v>
      </c>
    </row>
    <row r="189" spans="2:9" hidden="1" x14ac:dyDescent="0.35">
      <c r="B189" s="263" t="s">
        <v>615</v>
      </c>
      <c r="D189" t="s">
        <v>585</v>
      </c>
      <c r="H189" s="162" t="s">
        <v>586</v>
      </c>
    </row>
    <row r="190" spans="2:9" hidden="1" x14ac:dyDescent="0.35">
      <c r="B190" s="263" t="s">
        <v>616</v>
      </c>
      <c r="D190" t="s">
        <v>583</v>
      </c>
      <c r="H190" s="162" t="s">
        <v>587</v>
      </c>
    </row>
    <row r="191" spans="2:9" hidden="1" x14ac:dyDescent="0.35">
      <c r="B191" s="263" t="s">
        <v>617</v>
      </c>
      <c r="D191" t="s">
        <v>588</v>
      </c>
    </row>
    <row r="192" spans="2:9" hidden="1" x14ac:dyDescent="0.35">
      <c r="B192" s="263" t="s">
        <v>618</v>
      </c>
      <c r="D192" t="s">
        <v>583</v>
      </c>
    </row>
    <row r="193" spans="2:2" hidden="1" x14ac:dyDescent="0.35">
      <c r="B193" s="263" t="s">
        <v>619</v>
      </c>
    </row>
    <row r="194" spans="2:2" hidden="1" x14ac:dyDescent="0.35">
      <c r="B194" s="263" t="s">
        <v>620</v>
      </c>
    </row>
    <row r="195" spans="2:2" hidden="1" x14ac:dyDescent="0.35">
      <c r="B195" s="263" t="s">
        <v>621</v>
      </c>
    </row>
    <row r="196" spans="2:2" hidden="1" x14ac:dyDescent="0.35">
      <c r="B196" s="263" t="s">
        <v>622</v>
      </c>
    </row>
    <row r="197" spans="2:2" hidden="1" x14ac:dyDescent="0.35">
      <c r="B197" s="263" t="s">
        <v>623</v>
      </c>
    </row>
    <row r="198" spans="2:2" hidden="1" x14ac:dyDescent="0.35">
      <c r="B198" s="263" t="s">
        <v>624</v>
      </c>
    </row>
    <row r="199" spans="2:2" hidden="1" x14ac:dyDescent="0.35">
      <c r="B199" s="263" t="s">
        <v>625</v>
      </c>
    </row>
    <row r="200" spans="2:2" hidden="1" x14ac:dyDescent="0.35">
      <c r="B200" s="263" t="s">
        <v>626</v>
      </c>
    </row>
    <row r="201" spans="2:2" hidden="1" x14ac:dyDescent="0.35">
      <c r="B201" s="263" t="s">
        <v>627</v>
      </c>
    </row>
    <row r="202" spans="2:2" hidden="1" x14ac:dyDescent="0.35">
      <c r="B202" s="263" t="s">
        <v>50</v>
      </c>
    </row>
    <row r="203" spans="2:2" hidden="1" x14ac:dyDescent="0.35">
      <c r="B203" s="263" t="s">
        <v>55</v>
      </c>
    </row>
    <row r="204" spans="2:2" hidden="1" x14ac:dyDescent="0.35">
      <c r="B204" s="263" t="s">
        <v>56</v>
      </c>
    </row>
    <row r="205" spans="2:2" hidden="1" x14ac:dyDescent="0.35">
      <c r="B205" s="263" t="s">
        <v>58</v>
      </c>
    </row>
    <row r="206" spans="2:2" hidden="1" x14ac:dyDescent="0.35">
      <c r="B206" s="263" t="s">
        <v>23</v>
      </c>
    </row>
    <row r="207" spans="2:2" hidden="1" x14ac:dyDescent="0.35">
      <c r="B207" s="263" t="s">
        <v>60</v>
      </c>
    </row>
    <row r="208" spans="2:2" hidden="1" x14ac:dyDescent="0.35">
      <c r="B208" s="263" t="s">
        <v>62</v>
      </c>
    </row>
    <row r="209" spans="2:2" hidden="1" x14ac:dyDescent="0.35">
      <c r="B209" s="263" t="s">
        <v>65</v>
      </c>
    </row>
    <row r="210" spans="2:2" hidden="1" x14ac:dyDescent="0.35">
      <c r="B210" s="263" t="s">
        <v>66</v>
      </c>
    </row>
    <row r="211" spans="2:2" hidden="1" x14ac:dyDescent="0.35">
      <c r="B211" s="263" t="s">
        <v>67</v>
      </c>
    </row>
    <row r="212" spans="2:2" hidden="1" x14ac:dyDescent="0.35">
      <c r="B212" s="263" t="s">
        <v>68</v>
      </c>
    </row>
    <row r="213" spans="2:2" hidden="1" x14ac:dyDescent="0.35">
      <c r="B213" s="263" t="s">
        <v>628</v>
      </c>
    </row>
    <row r="214" spans="2:2" hidden="1" x14ac:dyDescent="0.35">
      <c r="B214" s="263" t="s">
        <v>629</v>
      </c>
    </row>
    <row r="215" spans="2:2" hidden="1" x14ac:dyDescent="0.35">
      <c r="B215" s="263" t="s">
        <v>72</v>
      </c>
    </row>
    <row r="216" spans="2:2" hidden="1" x14ac:dyDescent="0.35">
      <c r="B216" s="263" t="s">
        <v>74</v>
      </c>
    </row>
    <row r="217" spans="2:2" hidden="1" x14ac:dyDescent="0.35">
      <c r="B217" s="263" t="s">
        <v>78</v>
      </c>
    </row>
    <row r="218" spans="2:2" hidden="1" x14ac:dyDescent="0.35">
      <c r="B218" s="263" t="s">
        <v>630</v>
      </c>
    </row>
    <row r="219" spans="2:2" hidden="1" x14ac:dyDescent="0.35">
      <c r="B219" s="263" t="s">
        <v>631</v>
      </c>
    </row>
    <row r="220" spans="2:2" hidden="1" x14ac:dyDescent="0.35">
      <c r="B220" s="263" t="s">
        <v>632</v>
      </c>
    </row>
    <row r="221" spans="2:2" hidden="1" x14ac:dyDescent="0.35">
      <c r="B221" s="263" t="s">
        <v>76</v>
      </c>
    </row>
    <row r="222" spans="2:2" hidden="1" x14ac:dyDescent="0.35">
      <c r="B222" s="263" t="s">
        <v>77</v>
      </c>
    </row>
    <row r="223" spans="2:2" hidden="1" x14ac:dyDescent="0.35">
      <c r="B223" s="263" t="s">
        <v>80</v>
      </c>
    </row>
    <row r="224" spans="2:2" hidden="1" x14ac:dyDescent="0.35">
      <c r="B224" s="263" t="s">
        <v>82</v>
      </c>
    </row>
    <row r="225" spans="2:2" hidden="1" x14ac:dyDescent="0.35">
      <c r="B225" s="263" t="s">
        <v>633</v>
      </c>
    </row>
    <row r="226" spans="2:2" hidden="1" x14ac:dyDescent="0.35">
      <c r="B226" s="263" t="s">
        <v>81</v>
      </c>
    </row>
    <row r="227" spans="2:2" hidden="1" x14ac:dyDescent="0.35">
      <c r="B227" s="263" t="s">
        <v>83</v>
      </c>
    </row>
    <row r="228" spans="2:2" hidden="1" x14ac:dyDescent="0.35">
      <c r="B228" s="263" t="s">
        <v>86</v>
      </c>
    </row>
    <row r="229" spans="2:2" hidden="1" x14ac:dyDescent="0.35">
      <c r="B229" s="263" t="s">
        <v>85</v>
      </c>
    </row>
    <row r="230" spans="2:2" hidden="1" x14ac:dyDescent="0.35">
      <c r="B230" s="263" t="s">
        <v>634</v>
      </c>
    </row>
    <row r="231" spans="2:2" hidden="1" x14ac:dyDescent="0.35">
      <c r="B231" s="263" t="s">
        <v>92</v>
      </c>
    </row>
    <row r="232" spans="2:2" hidden="1" x14ac:dyDescent="0.35">
      <c r="B232" s="263" t="s">
        <v>94</v>
      </c>
    </row>
    <row r="233" spans="2:2" hidden="1" x14ac:dyDescent="0.35">
      <c r="B233" s="263" t="s">
        <v>95</v>
      </c>
    </row>
    <row r="234" spans="2:2" hidden="1" x14ac:dyDescent="0.35">
      <c r="B234" s="263" t="s">
        <v>96</v>
      </c>
    </row>
    <row r="235" spans="2:2" hidden="1" x14ac:dyDescent="0.35">
      <c r="B235" s="263" t="s">
        <v>635</v>
      </c>
    </row>
    <row r="236" spans="2:2" hidden="1" x14ac:dyDescent="0.35">
      <c r="B236" s="263" t="s">
        <v>636</v>
      </c>
    </row>
    <row r="237" spans="2:2" hidden="1" x14ac:dyDescent="0.35">
      <c r="B237" s="263" t="s">
        <v>97</v>
      </c>
    </row>
    <row r="238" spans="2:2" hidden="1" x14ac:dyDescent="0.35">
      <c r="B238" s="263" t="s">
        <v>151</v>
      </c>
    </row>
    <row r="239" spans="2:2" hidden="1" x14ac:dyDescent="0.35">
      <c r="B239" s="263" t="s">
        <v>637</v>
      </c>
    </row>
    <row r="240" spans="2:2" ht="29" hidden="1" x14ac:dyDescent="0.35">
      <c r="B240" s="263" t="s">
        <v>638</v>
      </c>
    </row>
    <row r="241" spans="2:2" hidden="1" x14ac:dyDescent="0.35">
      <c r="B241" s="263" t="s">
        <v>102</v>
      </c>
    </row>
    <row r="242" spans="2:2" hidden="1" x14ac:dyDescent="0.35">
      <c r="B242" s="263" t="s">
        <v>104</v>
      </c>
    </row>
    <row r="243" spans="2:2" hidden="1" x14ac:dyDescent="0.35">
      <c r="B243" s="263" t="s">
        <v>639</v>
      </c>
    </row>
    <row r="244" spans="2:2" hidden="1" x14ac:dyDescent="0.35">
      <c r="B244" s="263" t="s">
        <v>152</v>
      </c>
    </row>
    <row r="245" spans="2:2" hidden="1" x14ac:dyDescent="0.35">
      <c r="B245" s="263" t="s">
        <v>169</v>
      </c>
    </row>
    <row r="246" spans="2:2" hidden="1" x14ac:dyDescent="0.35">
      <c r="B246" s="263" t="s">
        <v>103</v>
      </c>
    </row>
    <row r="247" spans="2:2" hidden="1" x14ac:dyDescent="0.35">
      <c r="B247" s="263" t="s">
        <v>107</v>
      </c>
    </row>
    <row r="248" spans="2:2" hidden="1" x14ac:dyDescent="0.35">
      <c r="B248" s="263" t="s">
        <v>101</v>
      </c>
    </row>
    <row r="249" spans="2:2" hidden="1" x14ac:dyDescent="0.35">
      <c r="B249" s="263" t="s">
        <v>123</v>
      </c>
    </row>
    <row r="250" spans="2:2" hidden="1" x14ac:dyDescent="0.35">
      <c r="B250" s="263" t="s">
        <v>640</v>
      </c>
    </row>
    <row r="251" spans="2:2" hidden="1" x14ac:dyDescent="0.35">
      <c r="B251" s="263" t="s">
        <v>109</v>
      </c>
    </row>
    <row r="252" spans="2:2" hidden="1" x14ac:dyDescent="0.35">
      <c r="B252" s="263" t="s">
        <v>112</v>
      </c>
    </row>
    <row r="253" spans="2:2" hidden="1" x14ac:dyDescent="0.35">
      <c r="B253" s="263" t="s">
        <v>118</v>
      </c>
    </row>
    <row r="254" spans="2:2" hidden="1" x14ac:dyDescent="0.35">
      <c r="B254" s="263" t="s">
        <v>115</v>
      </c>
    </row>
    <row r="255" spans="2:2" ht="29" hidden="1" x14ac:dyDescent="0.35">
      <c r="B255" s="263" t="s">
        <v>641</v>
      </c>
    </row>
    <row r="256" spans="2:2" hidden="1" x14ac:dyDescent="0.35">
      <c r="B256" s="263" t="s">
        <v>113</v>
      </c>
    </row>
    <row r="257" spans="2:2" hidden="1" x14ac:dyDescent="0.35">
      <c r="B257" s="263" t="s">
        <v>114</v>
      </c>
    </row>
    <row r="258" spans="2:2" hidden="1" x14ac:dyDescent="0.35">
      <c r="B258" s="263" t="s">
        <v>125</v>
      </c>
    </row>
    <row r="259" spans="2:2" hidden="1" x14ac:dyDescent="0.35">
      <c r="B259" s="263" t="s">
        <v>122</v>
      </c>
    </row>
    <row r="260" spans="2:2" hidden="1" x14ac:dyDescent="0.35">
      <c r="B260" s="263" t="s">
        <v>121</v>
      </c>
    </row>
    <row r="261" spans="2:2" hidden="1" x14ac:dyDescent="0.35">
      <c r="B261" s="263" t="s">
        <v>124</v>
      </c>
    </row>
    <row r="262" spans="2:2" hidden="1" x14ac:dyDescent="0.35">
      <c r="B262" s="263" t="s">
        <v>116</v>
      </c>
    </row>
    <row r="263" spans="2:2" hidden="1" x14ac:dyDescent="0.35">
      <c r="B263" s="263" t="s">
        <v>117</v>
      </c>
    </row>
    <row r="264" spans="2:2" hidden="1" x14ac:dyDescent="0.35">
      <c r="B264" s="263" t="s">
        <v>110</v>
      </c>
    </row>
    <row r="265" spans="2:2" hidden="1" x14ac:dyDescent="0.35">
      <c r="B265" s="263" t="s">
        <v>111</v>
      </c>
    </row>
    <row r="266" spans="2:2" hidden="1" x14ac:dyDescent="0.35">
      <c r="B266" s="263" t="s">
        <v>126</v>
      </c>
    </row>
    <row r="267" spans="2:2" hidden="1" x14ac:dyDescent="0.35">
      <c r="B267" s="263" t="s">
        <v>132</v>
      </c>
    </row>
    <row r="268" spans="2:2" hidden="1" x14ac:dyDescent="0.35">
      <c r="B268" s="263" t="s">
        <v>133</v>
      </c>
    </row>
    <row r="269" spans="2:2" hidden="1" x14ac:dyDescent="0.35">
      <c r="B269" s="263" t="s">
        <v>131</v>
      </c>
    </row>
    <row r="270" spans="2:2" hidden="1" x14ac:dyDescent="0.35">
      <c r="B270" s="263" t="s">
        <v>642</v>
      </c>
    </row>
    <row r="271" spans="2:2" hidden="1" x14ac:dyDescent="0.35">
      <c r="B271" s="263" t="s">
        <v>128</v>
      </c>
    </row>
    <row r="272" spans="2:2" hidden="1" x14ac:dyDescent="0.35">
      <c r="B272" s="263" t="s">
        <v>127</v>
      </c>
    </row>
    <row r="273" spans="2:2" hidden="1" x14ac:dyDescent="0.35">
      <c r="B273" s="263" t="s">
        <v>135</v>
      </c>
    </row>
    <row r="274" spans="2:2" hidden="1" x14ac:dyDescent="0.35">
      <c r="B274" s="263" t="s">
        <v>136</v>
      </c>
    </row>
    <row r="275" spans="2:2" hidden="1" x14ac:dyDescent="0.35">
      <c r="B275" s="263" t="s">
        <v>138</v>
      </c>
    </row>
    <row r="276" spans="2:2" hidden="1" x14ac:dyDescent="0.35">
      <c r="B276" s="263" t="s">
        <v>141</v>
      </c>
    </row>
    <row r="277" spans="2:2" hidden="1" x14ac:dyDescent="0.35">
      <c r="B277" s="263" t="s">
        <v>142</v>
      </c>
    </row>
    <row r="278" spans="2:2" hidden="1" x14ac:dyDescent="0.35">
      <c r="B278" s="263" t="s">
        <v>137</v>
      </c>
    </row>
    <row r="279" spans="2:2" hidden="1" x14ac:dyDescent="0.35">
      <c r="B279" s="263" t="s">
        <v>139</v>
      </c>
    </row>
    <row r="280" spans="2:2" hidden="1" x14ac:dyDescent="0.35">
      <c r="B280" s="263" t="s">
        <v>143</v>
      </c>
    </row>
    <row r="281" spans="2:2" hidden="1" x14ac:dyDescent="0.35">
      <c r="B281" s="263" t="s">
        <v>643</v>
      </c>
    </row>
    <row r="282" spans="2:2" hidden="1" x14ac:dyDescent="0.35">
      <c r="B282" s="263" t="s">
        <v>140</v>
      </c>
    </row>
    <row r="283" spans="2:2" hidden="1" x14ac:dyDescent="0.35">
      <c r="B283" s="263" t="s">
        <v>148</v>
      </c>
    </row>
    <row r="284" spans="2:2" hidden="1" x14ac:dyDescent="0.35">
      <c r="B284" s="263" t="s">
        <v>149</v>
      </c>
    </row>
    <row r="285" spans="2:2" hidden="1" x14ac:dyDescent="0.35">
      <c r="B285" s="263" t="s">
        <v>150</v>
      </c>
    </row>
    <row r="286" spans="2:2" hidden="1" x14ac:dyDescent="0.35">
      <c r="B286" s="263" t="s">
        <v>157</v>
      </c>
    </row>
    <row r="287" spans="2:2" hidden="1" x14ac:dyDescent="0.35">
      <c r="B287" s="263" t="s">
        <v>170</v>
      </c>
    </row>
    <row r="288" spans="2:2" hidden="1" x14ac:dyDescent="0.35">
      <c r="B288" s="263" t="s">
        <v>158</v>
      </c>
    </row>
    <row r="289" spans="2:2" hidden="1" x14ac:dyDescent="0.35">
      <c r="B289" s="263" t="s">
        <v>165</v>
      </c>
    </row>
    <row r="290" spans="2:2" hidden="1" x14ac:dyDescent="0.35">
      <c r="B290" s="263" t="s">
        <v>161</v>
      </c>
    </row>
    <row r="291" spans="2:2" hidden="1" x14ac:dyDescent="0.35">
      <c r="B291" s="263" t="s">
        <v>63</v>
      </c>
    </row>
    <row r="292" spans="2:2" hidden="1" x14ac:dyDescent="0.35">
      <c r="B292" s="263" t="s">
        <v>155</v>
      </c>
    </row>
    <row r="293" spans="2:2" hidden="1" x14ac:dyDescent="0.35">
      <c r="B293" s="263" t="s">
        <v>159</v>
      </c>
    </row>
    <row r="294" spans="2:2" hidden="1" x14ac:dyDescent="0.35">
      <c r="B294" s="263" t="s">
        <v>156</v>
      </c>
    </row>
    <row r="295" spans="2:2" hidden="1" x14ac:dyDescent="0.35">
      <c r="B295" s="263" t="s">
        <v>171</v>
      </c>
    </row>
    <row r="296" spans="2:2" hidden="1" x14ac:dyDescent="0.35">
      <c r="B296" s="263" t="s">
        <v>644</v>
      </c>
    </row>
    <row r="297" spans="2:2" hidden="1" x14ac:dyDescent="0.35">
      <c r="B297" s="263" t="s">
        <v>164</v>
      </c>
    </row>
    <row r="298" spans="2:2" hidden="1" x14ac:dyDescent="0.35">
      <c r="B298" s="263" t="s">
        <v>172</v>
      </c>
    </row>
    <row r="299" spans="2:2" hidden="1" x14ac:dyDescent="0.35">
      <c r="B299" s="263" t="s">
        <v>160</v>
      </c>
    </row>
    <row r="300" spans="2:2" hidden="1" x14ac:dyDescent="0.35">
      <c r="B300" s="263" t="s">
        <v>175</v>
      </c>
    </row>
    <row r="301" spans="2:2" hidden="1" x14ac:dyDescent="0.35">
      <c r="B301" s="263" t="s">
        <v>645</v>
      </c>
    </row>
    <row r="302" spans="2:2" hidden="1" x14ac:dyDescent="0.35">
      <c r="B302" s="263" t="s">
        <v>180</v>
      </c>
    </row>
    <row r="303" spans="2:2" hidden="1" x14ac:dyDescent="0.35">
      <c r="B303" s="263" t="s">
        <v>177</v>
      </c>
    </row>
    <row r="304" spans="2:2" hidden="1" x14ac:dyDescent="0.35">
      <c r="B304" s="263" t="s">
        <v>176</v>
      </c>
    </row>
    <row r="305" spans="2:2" hidden="1" x14ac:dyDescent="0.35">
      <c r="B305" s="263" t="s">
        <v>185</v>
      </c>
    </row>
    <row r="306" spans="2:2" hidden="1" x14ac:dyDescent="0.35">
      <c r="B306" s="263" t="s">
        <v>181</v>
      </c>
    </row>
    <row r="307" spans="2:2" hidden="1" x14ac:dyDescent="0.35">
      <c r="B307" s="263" t="s">
        <v>182</v>
      </c>
    </row>
    <row r="308" spans="2:2" hidden="1" x14ac:dyDescent="0.35">
      <c r="B308" s="263" t="s">
        <v>183</v>
      </c>
    </row>
    <row r="309" spans="2:2" hidden="1" x14ac:dyDescent="0.35">
      <c r="B309" s="263" t="s">
        <v>184</v>
      </c>
    </row>
    <row r="310" spans="2:2" hidden="1" x14ac:dyDescent="0.35">
      <c r="B310" s="263" t="s">
        <v>186</v>
      </c>
    </row>
    <row r="311" spans="2:2" hidden="1" x14ac:dyDescent="0.35">
      <c r="B311" s="263" t="s">
        <v>646</v>
      </c>
    </row>
    <row r="312" spans="2:2" hidden="1" x14ac:dyDescent="0.35">
      <c r="B312" s="263" t="s">
        <v>187</v>
      </c>
    </row>
    <row r="313" spans="2:2" hidden="1" x14ac:dyDescent="0.35">
      <c r="B313" s="263" t="s">
        <v>188</v>
      </c>
    </row>
    <row r="314" spans="2:2" hidden="1" x14ac:dyDescent="0.35">
      <c r="B314" s="263" t="s">
        <v>193</v>
      </c>
    </row>
    <row r="315" spans="2:2" hidden="1" x14ac:dyDescent="0.35">
      <c r="B315" s="263" t="s">
        <v>194</v>
      </c>
    </row>
    <row r="316" spans="2:2" ht="29" hidden="1" x14ac:dyDescent="0.35">
      <c r="B316" s="263" t="s">
        <v>153</v>
      </c>
    </row>
    <row r="317" spans="2:2" hidden="1" x14ac:dyDescent="0.35">
      <c r="B317" s="263" t="s">
        <v>647</v>
      </c>
    </row>
    <row r="318" spans="2:2" hidden="1" x14ac:dyDescent="0.35">
      <c r="B318" s="263" t="s">
        <v>648</v>
      </c>
    </row>
    <row r="319" spans="2:2" hidden="1" x14ac:dyDescent="0.35">
      <c r="B319" s="263" t="s">
        <v>195</v>
      </c>
    </row>
    <row r="320" spans="2:2" hidden="1" x14ac:dyDescent="0.35">
      <c r="B320" s="263" t="s">
        <v>154</v>
      </c>
    </row>
    <row r="321" spans="2:20" hidden="1" x14ac:dyDescent="0.35">
      <c r="B321" s="263" t="s">
        <v>649</v>
      </c>
    </row>
    <row r="322" spans="2:20" hidden="1" x14ac:dyDescent="0.35">
      <c r="B322" s="263" t="s">
        <v>167</v>
      </c>
    </row>
    <row r="323" spans="2:20" hidden="1" x14ac:dyDescent="0.35">
      <c r="B323" s="263" t="s">
        <v>199</v>
      </c>
    </row>
    <row r="324" spans="2:20" hidden="1" x14ac:dyDescent="0.35">
      <c r="B324" s="263" t="s">
        <v>200</v>
      </c>
    </row>
    <row r="325" spans="2:20" hidden="1" x14ac:dyDescent="0.35">
      <c r="B325" s="263" t="s">
        <v>179</v>
      </c>
    </row>
    <row r="326" spans="2:20" hidden="1" x14ac:dyDescent="0.35"/>
    <row r="327" spans="2:20" ht="15" hidden="1" thickBot="1" x14ac:dyDescent="0.4"/>
    <row r="328" spans="2:20" ht="15" thickBot="1" x14ac:dyDescent="0.4">
      <c r="B328" s="180"/>
      <c r="C328" s="180"/>
      <c r="D328" s="878" t="s">
        <v>301</v>
      </c>
      <c r="E328" s="879"/>
      <c r="F328" s="879"/>
      <c r="G328" s="880"/>
      <c r="H328" s="878" t="s">
        <v>302</v>
      </c>
      <c r="I328" s="879"/>
      <c r="J328" s="879"/>
      <c r="K328" s="880"/>
      <c r="L328" s="879" t="s">
        <v>303</v>
      </c>
      <c r="M328" s="879"/>
      <c r="N328" s="879"/>
      <c r="O328" s="879"/>
      <c r="P328" s="878" t="s">
        <v>304</v>
      </c>
      <c r="Q328" s="879"/>
      <c r="R328" s="879"/>
      <c r="S328" s="880"/>
    </row>
    <row r="329" spans="2:20" x14ac:dyDescent="0.35">
      <c r="B329" s="951" t="s">
        <v>747</v>
      </c>
      <c r="C329" s="951" t="s">
        <v>748</v>
      </c>
      <c r="D329" s="435" t="s">
        <v>749</v>
      </c>
      <c r="E329" s="435" t="s">
        <v>750</v>
      </c>
      <c r="F329" s="953" t="s">
        <v>339</v>
      </c>
      <c r="G329" s="954"/>
      <c r="H329" s="436" t="s">
        <v>751</v>
      </c>
      <c r="I329" s="435" t="s">
        <v>752</v>
      </c>
      <c r="J329" s="955" t="s">
        <v>339</v>
      </c>
      <c r="K329" s="956"/>
      <c r="L329" s="437" t="s">
        <v>751</v>
      </c>
      <c r="M329" s="438" t="s">
        <v>752</v>
      </c>
      <c r="N329" s="957" t="s">
        <v>339</v>
      </c>
      <c r="O329" s="958"/>
      <c r="P329" s="439" t="s">
        <v>753</v>
      </c>
      <c r="Q329" s="439" t="s">
        <v>754</v>
      </c>
      <c r="R329" s="959" t="s">
        <v>339</v>
      </c>
      <c r="S329" s="958"/>
    </row>
    <row r="330" spans="2:20" ht="43.15" customHeight="1" x14ac:dyDescent="0.35">
      <c r="B330" s="952"/>
      <c r="C330" s="952"/>
      <c r="D330" s="377"/>
      <c r="E330" s="378"/>
      <c r="F330" s="960"/>
      <c r="G330" s="961"/>
      <c r="H330" s="379"/>
      <c r="I330" s="380"/>
      <c r="J330" s="962"/>
      <c r="K330" s="963"/>
      <c r="L330" s="379"/>
      <c r="M330" s="380"/>
      <c r="N330" s="962"/>
      <c r="O330" s="963"/>
      <c r="P330" s="379"/>
      <c r="Q330" s="380"/>
      <c r="R330" s="962"/>
      <c r="S330" s="963"/>
      <c r="T330" s="388"/>
    </row>
    <row r="331" spans="2:20" ht="24" x14ac:dyDescent="0.35">
      <c r="B331" s="943" t="s">
        <v>755</v>
      </c>
      <c r="C331" s="943" t="s">
        <v>756</v>
      </c>
      <c r="D331" s="440" t="s">
        <v>757</v>
      </c>
      <c r="E331" s="431" t="s">
        <v>300</v>
      </c>
      <c r="F331" s="432" t="s">
        <v>323</v>
      </c>
      <c r="G331" s="441" t="s">
        <v>393</v>
      </c>
      <c r="H331" s="432" t="s">
        <v>757</v>
      </c>
      <c r="I331" s="431" t="s">
        <v>300</v>
      </c>
      <c r="J331" s="432" t="s">
        <v>323</v>
      </c>
      <c r="K331" s="441" t="s">
        <v>393</v>
      </c>
      <c r="L331" s="432" t="s">
        <v>757</v>
      </c>
      <c r="M331" s="431" t="s">
        <v>300</v>
      </c>
      <c r="N331" s="432" t="s">
        <v>323</v>
      </c>
      <c r="O331" s="441" t="s">
        <v>393</v>
      </c>
      <c r="P331" s="432" t="s">
        <v>757</v>
      </c>
      <c r="Q331" s="431" t="s">
        <v>300</v>
      </c>
      <c r="R331" s="432" t="s">
        <v>323</v>
      </c>
      <c r="S331" s="441" t="s">
        <v>393</v>
      </c>
    </row>
    <row r="332" spans="2:20" ht="28.15" customHeight="1" x14ac:dyDescent="0.35">
      <c r="B332" s="964"/>
      <c r="C332" s="944"/>
      <c r="D332" s="372"/>
      <c r="E332" s="381"/>
      <c r="F332" s="366"/>
      <c r="G332" s="382"/>
      <c r="H332" s="374"/>
      <c r="I332" s="383"/>
      <c r="J332" s="374"/>
      <c r="K332" s="376"/>
      <c r="L332" s="374"/>
      <c r="M332" s="383"/>
      <c r="N332" s="374"/>
      <c r="O332" s="376"/>
      <c r="P332" s="374"/>
      <c r="Q332" s="383"/>
      <c r="R332" s="374"/>
      <c r="S332" s="376"/>
    </row>
    <row r="333" spans="2:20" x14ac:dyDescent="0.35">
      <c r="B333" s="964"/>
      <c r="C333" s="943" t="s">
        <v>775</v>
      </c>
      <c r="D333" s="432" t="s">
        <v>758</v>
      </c>
      <c r="E333" s="945" t="s">
        <v>339</v>
      </c>
      <c r="F333" s="965"/>
      <c r="G333" s="441" t="s">
        <v>393</v>
      </c>
      <c r="H333" s="432" t="s">
        <v>758</v>
      </c>
      <c r="I333" s="945" t="s">
        <v>339</v>
      </c>
      <c r="J333" s="965"/>
      <c r="K333" s="441" t="s">
        <v>393</v>
      </c>
      <c r="L333" s="432" t="s">
        <v>758</v>
      </c>
      <c r="M333" s="945" t="s">
        <v>745</v>
      </c>
      <c r="N333" s="965"/>
      <c r="O333" s="441" t="s">
        <v>393</v>
      </c>
      <c r="P333" s="432" t="s">
        <v>758</v>
      </c>
      <c r="Q333" s="945" t="s">
        <v>745</v>
      </c>
      <c r="R333" s="965"/>
      <c r="S333" s="441" t="s">
        <v>393</v>
      </c>
    </row>
    <row r="334" spans="2:20" ht="37.5" customHeight="1" x14ac:dyDescent="0.35">
      <c r="B334" s="944"/>
      <c r="C334" s="944"/>
      <c r="D334" s="384"/>
      <c r="E334" s="966"/>
      <c r="F334" s="967"/>
      <c r="G334" s="385"/>
      <c r="H334" s="386"/>
      <c r="I334" s="968"/>
      <c r="J334" s="969"/>
      <c r="K334" s="387"/>
      <c r="L334" s="386"/>
      <c r="M334" s="968"/>
      <c r="N334" s="969"/>
      <c r="O334" s="387"/>
      <c r="P334" s="386"/>
      <c r="Q334" s="968"/>
      <c r="R334" s="969"/>
      <c r="S334" s="387"/>
    </row>
  </sheetData>
  <dataConsolidate/>
  <mergeCells count="398">
    <mergeCell ref="B331:B334"/>
    <mergeCell ref="C331:C332"/>
    <mergeCell ref="C333:C334"/>
    <mergeCell ref="E333:F333"/>
    <mergeCell ref="I333:J333"/>
    <mergeCell ref="M333:N333"/>
    <mergeCell ref="Q333:R333"/>
    <mergeCell ref="E334:F334"/>
    <mergeCell ref="I334:J334"/>
    <mergeCell ref="M334:N334"/>
    <mergeCell ref="Q334:R334"/>
    <mergeCell ref="D328:G328"/>
    <mergeCell ref="H328:K328"/>
    <mergeCell ref="L328:O328"/>
    <mergeCell ref="P328:S328"/>
    <mergeCell ref="B329:B330"/>
    <mergeCell ref="C329:C330"/>
    <mergeCell ref="F329:G329"/>
    <mergeCell ref="J329:K329"/>
    <mergeCell ref="N329:O329"/>
    <mergeCell ref="R329:S329"/>
    <mergeCell ref="F330:G330"/>
    <mergeCell ref="J330:K330"/>
    <mergeCell ref="R330:S330"/>
    <mergeCell ref="N330:O330"/>
    <mergeCell ref="B68:B71"/>
    <mergeCell ref="C68:C69"/>
    <mergeCell ref="F68:G68"/>
    <mergeCell ref="J68:K68"/>
    <mergeCell ref="N68:O68"/>
    <mergeCell ref="R68:S68"/>
    <mergeCell ref="F69:G69"/>
    <mergeCell ref="J69:K69"/>
    <mergeCell ref="N69:O69"/>
    <mergeCell ref="R69:S69"/>
    <mergeCell ref="C70:C71"/>
    <mergeCell ref="F70:G70"/>
    <mergeCell ref="J70:K70"/>
    <mergeCell ref="N70:O70"/>
    <mergeCell ref="R70:S70"/>
    <mergeCell ref="F71:G71"/>
    <mergeCell ref="J71:K71"/>
    <mergeCell ref="N71:O71"/>
    <mergeCell ref="R71:S71"/>
    <mergeCell ref="B60:B61"/>
    <mergeCell ref="C60:C61"/>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D40:D41"/>
    <mergeCell ref="E40:E41"/>
    <mergeCell ref="H40:H41"/>
    <mergeCell ref="I40:I41"/>
    <mergeCell ref="F27:F28"/>
    <mergeCell ref="G27:G28"/>
    <mergeCell ref="J27:J28"/>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D46:D47"/>
    <mergeCell ref="E46:E47"/>
    <mergeCell ref="H46:H47"/>
    <mergeCell ref="I46:I47"/>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4:E64"/>
    <mergeCell ref="F64:G64"/>
    <mergeCell ref="H64:I64"/>
    <mergeCell ref="J64:K64"/>
    <mergeCell ref="C58:C59"/>
    <mergeCell ref="D63:G63"/>
    <mergeCell ref="H63:K63"/>
    <mergeCell ref="L63:O63"/>
    <mergeCell ref="P63:S63"/>
    <mergeCell ref="L64:M64"/>
    <mergeCell ref="N64:O64"/>
    <mergeCell ref="P64:Q64"/>
    <mergeCell ref="R64:S64"/>
    <mergeCell ref="N67:O67"/>
    <mergeCell ref="R67:S67"/>
    <mergeCell ref="D72:G72"/>
    <mergeCell ref="H72:K72"/>
    <mergeCell ref="L72:O72"/>
    <mergeCell ref="P72:S72"/>
    <mergeCell ref="P65:Q65"/>
    <mergeCell ref="R65:S65"/>
    <mergeCell ref="B66:B67"/>
    <mergeCell ref="C66:C67"/>
    <mergeCell ref="F66:G66"/>
    <mergeCell ref="J66:K66"/>
    <mergeCell ref="N66:O66"/>
    <mergeCell ref="R66:S66"/>
    <mergeCell ref="F67:G67"/>
    <mergeCell ref="J67:K67"/>
    <mergeCell ref="B64:B65"/>
    <mergeCell ref="C64:C65"/>
    <mergeCell ref="D65:E65"/>
    <mergeCell ref="F65:G65"/>
    <mergeCell ref="H65:I65"/>
    <mergeCell ref="J65:K65"/>
    <mergeCell ref="L65:M65"/>
    <mergeCell ref="N65:O65"/>
    <mergeCell ref="J75:K75"/>
    <mergeCell ref="N75:O75"/>
    <mergeCell ref="R75:S75"/>
    <mergeCell ref="F76:G76"/>
    <mergeCell ref="J76:K76"/>
    <mergeCell ref="N76:O76"/>
    <mergeCell ref="R76:S76"/>
    <mergeCell ref="B73:B81"/>
    <mergeCell ref="C73:C74"/>
    <mergeCell ref="F73:G73"/>
    <mergeCell ref="F74:G74"/>
    <mergeCell ref="C75:C81"/>
    <mergeCell ref="F75:G75"/>
    <mergeCell ref="F77:G77"/>
    <mergeCell ref="F79:G79"/>
    <mergeCell ref="F81:G81"/>
    <mergeCell ref="J79:K79"/>
    <mergeCell ref="N79:O79"/>
    <mergeCell ref="R79:S79"/>
    <mergeCell ref="F80:G80"/>
    <mergeCell ref="J80:K80"/>
    <mergeCell ref="N80:O80"/>
    <mergeCell ref="R80:S80"/>
    <mergeCell ref="J77:K77"/>
    <mergeCell ref="N77:O77"/>
    <mergeCell ref="R77:S77"/>
    <mergeCell ref="F78:G78"/>
    <mergeCell ref="J78:K78"/>
    <mergeCell ref="N78:O78"/>
    <mergeCell ref="R78:S78"/>
    <mergeCell ref="J81:K81"/>
    <mergeCell ref="N81:O81"/>
    <mergeCell ref="R81:S81"/>
    <mergeCell ref="I85:J85"/>
    <mergeCell ref="M85:N85"/>
    <mergeCell ref="Q85:R85"/>
    <mergeCell ref="E86:F86"/>
    <mergeCell ref="I86:J86"/>
    <mergeCell ref="M86:N86"/>
    <mergeCell ref="Q86:R86"/>
    <mergeCell ref="I83:J83"/>
    <mergeCell ref="M83:N83"/>
    <mergeCell ref="Q83:R83"/>
    <mergeCell ref="E84:F84"/>
    <mergeCell ref="I84:J84"/>
    <mergeCell ref="M84:N84"/>
    <mergeCell ref="Q84:R84"/>
    <mergeCell ref="P90:S90"/>
    <mergeCell ref="B91:B92"/>
    <mergeCell ref="C91:C92"/>
    <mergeCell ref="D91:E91"/>
    <mergeCell ref="H91:I91"/>
    <mergeCell ref="L91:M91"/>
    <mergeCell ref="P91:Q91"/>
    <mergeCell ref="E87:F87"/>
    <mergeCell ref="I87:J87"/>
    <mergeCell ref="M87:N87"/>
    <mergeCell ref="Q87:R87"/>
    <mergeCell ref="E88:F88"/>
    <mergeCell ref="I88:J88"/>
    <mergeCell ref="M88:N88"/>
    <mergeCell ref="Q88:R88"/>
    <mergeCell ref="D92:E92"/>
    <mergeCell ref="B82:B88"/>
    <mergeCell ref="C82:C88"/>
    <mergeCell ref="E82:F82"/>
    <mergeCell ref="I82:J82"/>
    <mergeCell ref="M82:N82"/>
    <mergeCell ref="Q82:R82"/>
    <mergeCell ref="E83:F83"/>
    <mergeCell ref="E85:F85"/>
    <mergeCell ref="B93:B104"/>
    <mergeCell ref="C93:C104"/>
    <mergeCell ref="D94:D95"/>
    <mergeCell ref="E94:E95"/>
    <mergeCell ref="F94:F95"/>
    <mergeCell ref="D90:G90"/>
    <mergeCell ref="H90:K90"/>
    <mergeCell ref="L90:O90"/>
    <mergeCell ref="S94:S95"/>
    <mergeCell ref="D97:D98"/>
    <mergeCell ref="E97:E98"/>
    <mergeCell ref="F97:F98"/>
    <mergeCell ref="G97:G98"/>
    <mergeCell ref="H97:H98"/>
    <mergeCell ref="I97:I98"/>
    <mergeCell ref="J97:J98"/>
    <mergeCell ref="K97:K98"/>
    <mergeCell ref="L97:L98"/>
    <mergeCell ref="M94:M95"/>
    <mergeCell ref="N94:N95"/>
    <mergeCell ref="O94:O95"/>
    <mergeCell ref="P94:P95"/>
    <mergeCell ref="Q94:Q95"/>
    <mergeCell ref="R94:R95"/>
    <mergeCell ref="G94:G95"/>
    <mergeCell ref="H94:H95"/>
    <mergeCell ref="I94:I95"/>
    <mergeCell ref="J94:J95"/>
    <mergeCell ref="K94:K95"/>
    <mergeCell ref="L94:L95"/>
    <mergeCell ref="S97:S98"/>
    <mergeCell ref="D100:D101"/>
    <mergeCell ref="E100:E101"/>
    <mergeCell ref="F100:F101"/>
    <mergeCell ref="G100:G101"/>
    <mergeCell ref="H100:H101"/>
    <mergeCell ref="I100:I101"/>
    <mergeCell ref="J100:J101"/>
    <mergeCell ref="K100:K101"/>
    <mergeCell ref="L100:L101"/>
    <mergeCell ref="M97:M98"/>
    <mergeCell ref="N97:N98"/>
    <mergeCell ref="O97:O98"/>
    <mergeCell ref="P97:P98"/>
    <mergeCell ref="Q97:Q98"/>
    <mergeCell ref="R97:R98"/>
    <mergeCell ref="S100:S101"/>
    <mergeCell ref="M100:M101"/>
    <mergeCell ref="B107:B116"/>
    <mergeCell ref="C107:C108"/>
    <mergeCell ref="F107:G107"/>
    <mergeCell ref="J107:K107"/>
    <mergeCell ref="N107:O107"/>
    <mergeCell ref="M103:M104"/>
    <mergeCell ref="N103:N104"/>
    <mergeCell ref="O103:O104"/>
    <mergeCell ref="P103:P104"/>
    <mergeCell ref="F108:G108"/>
    <mergeCell ref="J108:K108"/>
    <mergeCell ref="N108:O108"/>
    <mergeCell ref="C109:C116"/>
    <mergeCell ref="D106:G106"/>
    <mergeCell ref="H106:K106"/>
    <mergeCell ref="L106:O106"/>
    <mergeCell ref="D103:D104"/>
    <mergeCell ref="E103:E104"/>
    <mergeCell ref="F103:F104"/>
    <mergeCell ref="G103:G104"/>
    <mergeCell ref="H103:H104"/>
    <mergeCell ref="I103:I104"/>
    <mergeCell ref="J103:J104"/>
    <mergeCell ref="K103:K104"/>
    <mergeCell ref="L128:O128"/>
    <mergeCell ref="P128:S128"/>
    <mergeCell ref="M124:N124"/>
    <mergeCell ref="M125:N125"/>
    <mergeCell ref="M126:N126"/>
    <mergeCell ref="R121:S121"/>
    <mergeCell ref="R122:S122"/>
    <mergeCell ref="R123:S123"/>
    <mergeCell ref="R124:S124"/>
    <mergeCell ref="R125:S125"/>
    <mergeCell ref="R126:S126"/>
    <mergeCell ref="H129:K129"/>
    <mergeCell ref="L129:O129"/>
    <mergeCell ref="B117:B126"/>
    <mergeCell ref="C117:C118"/>
    <mergeCell ref="C119:C126"/>
    <mergeCell ref="E119:F119"/>
    <mergeCell ref="E120:F120"/>
    <mergeCell ref="E121:F121"/>
    <mergeCell ref="E122:F122"/>
    <mergeCell ref="E123:F123"/>
    <mergeCell ref="E124:F124"/>
    <mergeCell ref="E125:F125"/>
    <mergeCell ref="I121:J121"/>
    <mergeCell ref="I122:J122"/>
    <mergeCell ref="I123:J123"/>
    <mergeCell ref="I124:J124"/>
    <mergeCell ref="I125:J125"/>
    <mergeCell ref="I126:J126"/>
    <mergeCell ref="M121:N121"/>
    <mergeCell ref="M122:N122"/>
    <mergeCell ref="M123:N123"/>
    <mergeCell ref="E126:F126"/>
    <mergeCell ref="D128:G128"/>
    <mergeCell ref="H128:K128"/>
    <mergeCell ref="C2:G2"/>
    <mergeCell ref="B6:G6"/>
    <mergeCell ref="B7:G7"/>
    <mergeCell ref="B8:G8"/>
    <mergeCell ref="C3:G3"/>
    <mergeCell ref="M134:N134"/>
    <mergeCell ref="Q134:R134"/>
    <mergeCell ref="C133:C134"/>
    <mergeCell ref="E133:F133"/>
    <mergeCell ref="I133:J133"/>
    <mergeCell ref="M133:N133"/>
    <mergeCell ref="Q133:R133"/>
    <mergeCell ref="E134:F134"/>
    <mergeCell ref="I134:J134"/>
    <mergeCell ref="P129:S129"/>
    <mergeCell ref="D130:G130"/>
    <mergeCell ref="H130:K130"/>
    <mergeCell ref="L130:O130"/>
    <mergeCell ref="P130:S130"/>
    <mergeCell ref="B131:B134"/>
    <mergeCell ref="C131:C132"/>
    <mergeCell ref="B129:B130"/>
    <mergeCell ref="C129:C130"/>
    <mergeCell ref="D129:G129"/>
    <mergeCell ref="J73:K73"/>
    <mergeCell ref="J74:K74"/>
    <mergeCell ref="N73:O73"/>
    <mergeCell ref="N74:O74"/>
    <mergeCell ref="R73:S73"/>
    <mergeCell ref="R74:S74"/>
    <mergeCell ref="I119:J119"/>
    <mergeCell ref="I120:J120"/>
    <mergeCell ref="M119:N119"/>
    <mergeCell ref="M120:N120"/>
    <mergeCell ref="R120:S120"/>
    <mergeCell ref="R119:S119"/>
    <mergeCell ref="P106:S106"/>
    <mergeCell ref="Q103:Q104"/>
    <mergeCell ref="R103:R104"/>
    <mergeCell ref="N100:N101"/>
    <mergeCell ref="O100:O101"/>
    <mergeCell ref="P100:P101"/>
    <mergeCell ref="Q100:Q101"/>
    <mergeCell ref="R100:R101"/>
    <mergeCell ref="R107:S107"/>
    <mergeCell ref="R108:S108"/>
    <mergeCell ref="S103:S104"/>
    <mergeCell ref="L103:L104"/>
  </mergeCells>
  <conditionalFormatting sqref="E141">
    <cfRule type="iconSet" priority="1">
      <iconSet iconSet="4ArrowsGray">
        <cfvo type="percent" val="0"/>
        <cfvo type="percent" val="25"/>
        <cfvo type="percent" val="50"/>
        <cfvo type="percent" val="75"/>
      </iconSet>
    </cfRule>
  </conditionalFormatting>
  <dataValidations xWindow="633" yWindow="580" count="90">
    <dataValidation type="list" allowBlank="1" showInputMessage="1" showErrorMessage="1" prompt="Select type of policy" sqref="G132" xr:uid="{00000000-0002-0000-0A00-000000000000}">
      <formula1>$H$169:$H$190</formula1>
    </dataValidation>
    <dataValidation type="list" allowBlank="1" showInputMessage="1" showErrorMessage="1" prompt="Select type of assets" sqref="E118 I118 M118 Q118" xr:uid="{00000000-0002-0000-0A00-000001000000}">
      <formula1>$L$145:$L$151</formula1>
    </dataValidation>
    <dataValidation type="whole" allowBlank="1" showInputMessage="1" showErrorMessage="1" error="Please enter a number here" prompt="Enter No. of development strategies" sqref="D134 H134 L134 P134" xr:uid="{00000000-0002-0000-0A00-000002000000}">
      <formula1>0</formula1>
      <formula2>999999999</formula2>
    </dataValidation>
    <dataValidation type="whole" allowBlank="1" showInputMessage="1" showErrorMessage="1" error="Please enter a number" prompt="Enter No. of policy introduced or adjusted" sqref="D132 H132 L132 P132" xr:uid="{00000000-0002-0000-0A00-000003000000}">
      <formula1>0</formula1>
      <formula2>999999999999</formula2>
    </dataValidation>
    <dataValidation type="decimal" allowBlank="1" showInputMessage="1" showErrorMessage="1" error="Please enter a number" prompt="Enter income level of households" sqref="O126 G126 K126 G120 G122 G124 K120 K122 K124 O120 O122 O124" xr:uid="{00000000-0002-0000-0A00-000004000000}">
      <formula1>0</formula1>
      <formula2>9999999999999</formula2>
    </dataValidation>
    <dataValidation type="whole" allowBlank="1" showInputMessage="1" showErrorMessage="1" prompt="Enter number of households" sqref="L126 D126 H126 D120 D122 D124 H120 H122 H124 L120 L122 L124 P120 P122 P124 P126" xr:uid="{00000000-0002-0000-0A00-000005000000}">
      <formula1>0</formula1>
      <formula2>999999999999</formula2>
    </dataValidation>
    <dataValidation type="whole" allowBlank="1" showInputMessage="1" showErrorMessage="1" prompt="Enter number of assets" sqref="D118 P118 L118 H118" xr:uid="{00000000-0002-0000-0A00-000006000000}">
      <formula1>0</formula1>
      <formula2>9999999999999</formula2>
    </dataValidation>
    <dataValidation type="whole" allowBlank="1" showInputMessage="1" showErrorMessage="1" error="Please enter a number here" prompt="Please enter the No. of targeted households" sqref="D108 L116 H108 D116 H116 L108 P108 P116 D112 D114 D110 H112 H114 L110 L112 L114 P110 P112 P114 H110" xr:uid="{00000000-0002-0000-0A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4:E95 E97:E98 E100:E101 E103:E104 I94:I95 M97:M98 I97:I98 I100:I101 I103:I104 M103:M104 M100:M101 M94:M95 Q94:Q95 Q97:Q98 Q100:Q101 Q103:Q104" xr:uid="{00000000-0002-0000-0A00-000008000000}">
      <formula1>0</formula1>
    </dataValidation>
    <dataValidation type="whole" allowBlank="1" showInputMessage="1" showErrorMessage="1" error="Please enter a number here" prompt="Please enter a number" sqref="D83:D88 H83:H88 L83:L88 P83:P88" xr:uid="{00000000-0002-0000-0A00-000009000000}">
      <formula1>0</formula1>
      <formula2>9999999999999990</formula2>
    </dataValidation>
    <dataValidation type="decimal" allowBlank="1" showInputMessage="1" showErrorMessage="1" errorTitle="Invalid data" error="Please enter a number" prompt="Please enter a number here" sqref="E54 I54 D71 D67 L67 P67 H69 L69 P69 D69 H71 L71 P71 H67" xr:uid="{00000000-0002-0000-0A00-00000A000000}">
      <formula1>0</formula1>
      <formula2>9999999999</formula2>
    </dataValidation>
    <dataValidation type="decimal" allowBlank="1" showInputMessage="1" showErrorMessage="1" errorTitle="Invalid data" error="Please enter a number" prompt="Enter total number of staff trained" sqref="D57" xr:uid="{00000000-0002-0000-0A00-00000B000000}">
      <formula1>0</formula1>
      <formula2>9999999999</formula2>
    </dataValidation>
    <dataValidation type="decimal" allowBlank="1" showInputMessage="1" showErrorMessage="1" errorTitle="Invalid data" error="Please enter a number" sqref="Q54 P57 L57 H57 M54" xr:uid="{00000000-0002-0000-0A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A00-00000D000000}">
      <formula1>0</formula1>
      <formula2>9999999</formula2>
    </dataValidation>
    <dataValidation type="list" allowBlank="1" showInputMessage="1" showErrorMessage="1" error="Select from the drop-down list" prompt="Select the geographical coverage of the Early Warning System" sqref="G40 G43 G46 G49 K40 K43 K46 K49 O40 O43 O46 O49 S40 S43 S46 S49" xr:uid="{00000000-0002-0000-0A00-00000E000000}">
      <formula1>$D$156:$D$158</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A00-00000F000000}">
      <formula1>0</formula1>
      <formula2>9999999999</formula2>
    </dataValidation>
    <dataValidation type="list" allowBlank="1" showInputMessage="1" showErrorMessage="1" prompt="Select income source" sqref="E120:F120 E126:F126 E124:F124 E122:F122 I120 M120 R120 I122 I124 I126 M122 M124 M126 R122 R124 R126" xr:uid="{00000000-0002-0000-0A00-000010000000}">
      <formula1>$K$144:$K$158</formula1>
    </dataValidation>
    <dataValidation type="list" allowBlank="1" showInputMessage="1" showErrorMessage="1" prompt="Please select the alternate source" sqref="G116 O116 G110 K116 G112 G114 K110 K112 K114 O110 O112 O114 S110 S112 S114 S116" xr:uid="{00000000-0002-0000-0A00-000011000000}">
      <formula1>$K$144:$K$158</formula1>
    </dataValidation>
    <dataValidation type="list" allowBlank="1" showInputMessage="1" showErrorMessage="1" prompt="Select % increase in income level" sqref="F116 N116 F110 J116 F112 F114 J110 J112 J114 N110 N112 N114 R110 R112 R114 R116" xr:uid="{00000000-0002-0000-0A00-000012000000}">
      <formula1>$E$173:$E$181</formula1>
    </dataValidation>
    <dataValidation type="list" allowBlank="1" showInputMessage="1" showErrorMessage="1" prompt="Select type of natural assets protected or rehabilitated" sqref="D94:D95 P94:P95 L94:L95 P103:P104 P100:P101 P97:P98 L103:L104 L100:L101 L97:L98 H103:H104 H100:H101 H97:H98 H94:H95 D103:D104 D100:D101 D97:D98" xr:uid="{00000000-0002-0000-0A00-000013000000}">
      <formula1>$C$171:$C$178</formula1>
    </dataValidation>
    <dataValidation type="list" allowBlank="1" showInputMessage="1" showErrorMessage="1" prompt="Enter the unit and type of the natural asset of ecosystem restored" sqref="F94:F95 J94:J95 N94:N95 F97:F98 F100:F101 F103:F104 N103:N104 N100:N101 N97:N98 J103:J104 J100:J101 J97:J98" xr:uid="{00000000-0002-0000-0A00-000014000000}">
      <formula1>$C$165:$C$168</formula1>
    </dataValidation>
    <dataValidation type="list" allowBlank="1" showInputMessage="1" showErrorMessage="1" prompt="Select targeted asset" sqref="E76:E81 Q76:Q81 M76:M81 I76:I81" xr:uid="{00000000-0002-0000-0A00-000015000000}">
      <formula1>$J$170:$J$171</formula1>
    </dataValidation>
    <dataValidation type="list" allowBlank="1" showInputMessage="1" showErrorMessage="1" error="Select from the drop-down list" prompt="Select category of early warning systems_x000a__x000a_" sqref="E40:E41 M40:M41 M43:M44 M49:M50 I40:I41 I43:I44 I49:I50 E43:E44 M46:M47 I46:I47 E49:E50 E46:E47 Q40:Q41 Q43:Q44 Q49:Q50 Q46:Q47" xr:uid="{00000000-0002-0000-0A00-000016000000}">
      <formula1>$D$168:$D$171</formula1>
    </dataValidation>
    <dataValidation type="list" allowBlank="1" showInputMessage="1" showErrorMessage="1" prompt="Select status" sqref="O38 K38 G36 G30 G32 G34 G38 K30 K32 K34 K36 O30 O32 O34 O36 S30 S32 S34 S36 S38" xr:uid="{00000000-0002-0000-0A00-000017000000}">
      <formula1>$E$168:$E$170</formula1>
    </dataValidation>
    <dataValidation type="list" allowBlank="1" showInputMessage="1" showErrorMessage="1" sqref="E147:E148" xr:uid="{00000000-0002-0000-0A00-000018000000}">
      <formula1>$D$16:$D$18</formula1>
    </dataValidation>
    <dataValidation type="list" allowBlank="1" showInputMessage="1" showErrorMessage="1" prompt="Select effectiveness" sqref="G134 K134 O134 S134" xr:uid="{00000000-0002-0000-0A00-000019000000}">
      <formula1>$K$160:$K$164</formula1>
    </dataValidation>
    <dataValidation type="list" allowBlank="1" showInputMessage="1" showErrorMessage="1" prompt="Select a sector" sqref="F65:G65 J65:K65 N65:O65 R65:S65" xr:uid="{00000000-0002-0000-0A00-00001A000000}">
      <formula1>$J$151:$J$159</formula1>
    </dataValidation>
    <dataValidation type="decimal" allowBlank="1" showInputMessage="1" showErrorMessage="1" errorTitle="Invalid data" error="Please enter a number between 0 and 9999999" prompt="Enter a number here" sqref="Q27 E27 E21:G21 Q21:S21 M27 I27 M21:O21 I21:K21" xr:uid="{00000000-0002-0000-0A00-00001B000000}">
      <formula1>0</formula1>
      <formula2>99999999999</formula2>
    </dataValidation>
    <dataValidation type="decimal" allowBlank="1" showInputMessage="1" showErrorMessage="1" errorTitle="Invalid data" error="Enter a percentage between 0 and 100" prompt="Enter a percentage (between 0 and 100)" sqref="N22:O23 F22:G23 R22:S23 J22:K23" xr:uid="{00000000-0002-0000-0A00-00001C000000}">
      <formula1>0</formula1>
      <formula2>100</formula2>
    </dataValidation>
    <dataValidation type="decimal" allowBlank="1" showInputMessage="1" showErrorMessage="1" errorTitle="Invalid data" error="Please enter a number between 0 and 100" prompt="Enter a percentage between 0 and 100" sqref="P65:Q65 D65:E65 E22:E23 M22:M23 M28 I28 Q22:Q23 E28 E55 E108 I55 M55 M57 I57 Q28 E57 Q57 H65:I65 M67 Q67 Q108 M116 I116 M108 I108 E116 Q55 I22:I23 I67 E112 E114 E110 I112 I114 M110 M112 M114 Q110 Q112 Q114 Q116 E67 L65:M65 I110" xr:uid="{00000000-0002-0000-0A00-00001D000000}">
      <formula1>0</formula1>
      <formula2>100</formula2>
    </dataValidation>
    <dataValidation type="list" allowBlank="1" showInputMessage="1" showErrorMessage="1" prompt="Select type of policy" sqref="S132 K132 O132" xr:uid="{00000000-0002-0000-0A00-00001E000000}">
      <formula1>policy</formula1>
    </dataValidation>
    <dataValidation type="list" allowBlank="1" showInputMessage="1" showErrorMessage="1" prompt="Select income source" sqref="Q120 Q124 Q126 Q122" xr:uid="{00000000-0002-0000-0A00-00001F000000}">
      <formula1>incomesource</formula1>
    </dataValidation>
    <dataValidation type="list" allowBlank="1" showInputMessage="1" showErrorMessage="1" prompt="Select the effectiveness of protection/rehabilitation" sqref="S103 S97 S100 S94" xr:uid="{00000000-0002-0000-0A00-000020000000}">
      <formula1>effectiveness</formula1>
    </dataValidation>
    <dataValidation type="list" allowBlank="1" showInputMessage="1" showErrorMessage="1" prompt="Select programme/sector" sqref="F92 J92 N92 R92" xr:uid="{00000000-0002-0000-0A00-000021000000}">
      <formula1>$J$151:$J$159</formula1>
    </dataValidation>
    <dataValidation type="list" allowBlank="1" showInputMessage="1" showErrorMessage="1" prompt="Select level of improvements" sqref="I92 M92 Q92" xr:uid="{00000000-0002-0000-0A00-000022000000}">
      <formula1>effectiveness</formula1>
    </dataValidation>
    <dataValidation type="list" allowBlank="1" showInputMessage="1" showErrorMessage="1" prompt="Select changes in asset" sqref="F76:G81 J76:K81 N76:O81 R76:S81" xr:uid="{00000000-0002-0000-0A00-000023000000}">
      <formula1>$I$160:$I$164</formula1>
    </dataValidation>
    <dataValidation type="list" allowBlank="1" showInputMessage="1" showErrorMessage="1" prompt="Select response level" sqref="F74 J74 N74 R74" xr:uid="{00000000-0002-0000-0A00-000024000000}">
      <formula1>$H$160:$H$164</formula1>
    </dataValidation>
    <dataValidation type="list" allowBlank="1" showInputMessage="1" showErrorMessage="1" prompt="Select geographical scale" sqref="E74 I74 M74 Q74" xr:uid="{00000000-0002-0000-0A00-000025000000}">
      <formula1>$D$156:$D$158</formula1>
    </dataValidation>
    <dataValidation type="list" allowBlank="1" showInputMessage="1" showErrorMessage="1" prompt="Select project/programme sector" sqref="D74 H74 L74 P74 E30 E32 E34 E36 E38 I38 I36 I34 I32 I30 M30 M32 M34 M36 M38 Q38 Q36 Q34 Q32 Q30" xr:uid="{00000000-0002-0000-0A00-000026000000}">
      <formula1>$J$151:$J$159</formula1>
    </dataValidation>
    <dataValidation type="list" allowBlank="1" showInputMessage="1" showErrorMessage="1" prompt="Select level of awarness" sqref="F67:G67 J67:K67 N67:O67 R67:S67" xr:uid="{00000000-0002-0000-0A00-000027000000}">
      <formula1>$G$160:$G$164</formula1>
    </dataValidation>
    <dataValidation type="list" allowBlank="1" showInputMessage="1" showErrorMessage="1" prompt="Select scale" sqref="G59 O59 K59 S59" xr:uid="{00000000-0002-0000-0A00-000028000000}">
      <formula1>$F$160:$F$163</formula1>
    </dataValidation>
    <dataValidation type="list" allowBlank="1" showInputMessage="1" showErrorMessage="1" prompt="Select scale" sqref="F132 J132 N132 R132 F30 F32 F34 F36 F38 J30 J32 J34 J36 J38 N38 N36 N34 N32 N30 R30 R32 R34 R36 R38 E59 I59 M59 Q59" xr:uid="{00000000-0002-0000-0A00-000029000000}">
      <formula1>$D$156:$D$158</formula1>
    </dataValidation>
    <dataValidation type="list" allowBlank="1" showInputMessage="1" showErrorMessage="1" prompt="Select capacity level" sqref="G54 O54 K54 S54" xr:uid="{00000000-0002-0000-0A00-00002A000000}">
      <formula1>$F$160:$F$163</formula1>
    </dataValidation>
    <dataValidation type="list" allowBlank="1" showInputMessage="1" showErrorMessage="1" prompt="Select sector" sqref="F54 F59 M132 N54 J54 I132 N59 J59 D76:D81 G83:G88 H76:H81 K83:K88 L76:L81 O83:O88 P76:P81 S83:S88 E132 R59 F118 J118 N118 R118 R54 Q132" xr:uid="{00000000-0002-0000-0A00-00002B000000}">
      <formula1>$J$151:$J$159</formula1>
    </dataValidation>
    <dataValidation type="list" allowBlank="1" showInputMessage="1" showErrorMessage="1" sqref="I131 O117 K82 I82 G82 K131 M131 Q82 S82 E131 O131 F117 G131 S117 O82 M82 K117 S131 Q131 I331 K331 M331 E331 O331 G331 S331 Q331" xr:uid="{00000000-0002-0000-0A00-00002C000000}">
      <formula1>group</formula1>
    </dataValidation>
    <dataValidation type="list" allowBlank="1" showInputMessage="1" showErrorMessage="1" sqref="B68:B70" xr:uid="{00000000-0002-0000-0A00-00002D000000}">
      <formula1>selectyn</formula1>
    </dataValidation>
    <dataValidation type="list" allowBlank="1" showInputMessage="1" showErrorMessage="1" error="Select from the drop-down list" prompt="Select type of hazards information generated from the drop-down list_x000a_" sqref="F27:F28 J27:J28 N27:N28 R27:R28" xr:uid="{00000000-0002-0000-0A00-00002E000000}">
      <formula1>$D$140:$D$147</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A00-00002F000000}">
      <formula1>0</formula1>
      <formula2>99999</formula2>
    </dataValidation>
    <dataValidation type="list" allowBlank="1" showInputMessage="1" showErrorMessage="1" errorTitle="Select from the list" error="Select from the list" prompt="Select hazard addressed by the Early Warning System" sqref="S39 S42 S45 S48 O48 O45 O42 O39 K39 K42 K45 K48 G48 G45 G42 G39" xr:uid="{00000000-0002-0000-0A00-000030000000}">
      <formula1>$D$140:$D$147</formula1>
    </dataValidation>
    <dataValidation type="list" allowBlank="1" showInputMessage="1" showErrorMessage="1" prompt="Select type" sqref="F57:G57 J57:K57 N57:O57 R57:S57 D59 H59 L59 P59" xr:uid="{00000000-0002-0000-0A00-000031000000}">
      <formula1>$D$152:$D$154</formula1>
    </dataValidation>
    <dataValidation type="list" allowBlank="1" showInputMessage="1" showErrorMessage="1" sqref="E83:F88 I83:J88 M83:N88 Q83:R88" xr:uid="{00000000-0002-0000-0A00-000032000000}">
      <formula1>type1</formula1>
    </dataValidation>
    <dataValidation type="list" allowBlank="1" showInputMessage="1" showErrorMessage="1" prompt="Select level of improvements" sqref="D92:E92 H92 L92 P92" xr:uid="{00000000-0002-0000-0A00-000033000000}">
      <formula1>$K$160:$K$164</formula1>
    </dataValidation>
    <dataValidation type="list" allowBlank="1" showInputMessage="1" showErrorMessage="1" prompt="Select type" sqref="G92 K92 S92 O92" xr:uid="{00000000-0002-0000-0A00-000034000000}">
      <formula1>$F$141:$F$145</formula1>
    </dataValidation>
    <dataValidation type="list" allowBlank="1" showInputMessage="1" showErrorMessage="1" error="Please select a level of effectiveness from the drop-down list" prompt="Select the level of effectiveness of protection/rehabilitation" sqref="G94:G95 G97:G98 G100:G101 G103:G104 K103:K104 K100:K101 K97:K98 K94:K95 O94:O95 O97:O98 O100:O101 O103:O104 R103:R104 R100:R101 R97:R98 R94:R95" xr:uid="{00000000-0002-0000-0A00-000035000000}">
      <formula1>$K$160:$K$164</formula1>
    </dataValidation>
    <dataValidation type="list" allowBlank="1" showInputMessage="1" showErrorMessage="1" error="Please select improvement level from the drop-down list" prompt="Select improvement level" sqref="F108:G108 J108:K108 N108:O108 R108:S108" xr:uid="{00000000-0002-0000-0A00-000036000000}">
      <formula1>$H$155:$H$159</formula1>
    </dataValidation>
    <dataValidation type="list" allowBlank="1" showInputMessage="1" showErrorMessage="1" prompt="Select adaptation strategy" sqref="G118 K118 O118 S118" xr:uid="{00000000-0002-0000-0A00-000037000000}">
      <formula1>$I$166:$I$182</formula1>
    </dataValidation>
    <dataValidation type="list" allowBlank="1" showInputMessage="1" showErrorMessage="1" prompt="Select integration level" sqref="D130:S130" xr:uid="{00000000-0002-0000-0A00-000038000000}">
      <formula1>$H$148:$H$152</formula1>
    </dataValidation>
    <dataValidation type="list" allowBlank="1" showInputMessage="1" showErrorMessage="1" prompt="Select state of enforcement" sqref="E134:F134 I134:J134 M134:N134 Q134:R134" xr:uid="{00000000-0002-0000-0A00-000039000000}">
      <formula1>$I$141:$I$145</formula1>
    </dataValidation>
    <dataValidation type="list" allowBlank="1" showInputMessage="1" showErrorMessage="1" error="Please select the from the drop-down list_x000a_" prompt="Please select from the drop-down list" sqref="C17" xr:uid="{00000000-0002-0000-0A00-00003A000000}">
      <formula1>$J$152:$J$159</formula1>
    </dataValidation>
    <dataValidation type="list" allowBlank="1" showInputMessage="1" showErrorMessage="1" error="Please select from the drop-down list" prompt="Please select from the drop-down list" sqref="C14" xr:uid="{00000000-0002-0000-0A00-00003B000000}">
      <formula1>$C$161:$C$163</formula1>
    </dataValidation>
    <dataValidation type="list" allowBlank="1" showInputMessage="1" showErrorMessage="1" error="Select from the drop-down list" prompt="Select from the drop-down list" sqref="C16" xr:uid="{00000000-0002-0000-0A00-00003C000000}">
      <formula1>$B$161:$B$164</formula1>
    </dataValidation>
    <dataValidation type="list" allowBlank="1" showInputMessage="1" showErrorMessage="1" error="Select from the drop-down list" prompt="Select from the drop-down list" sqref="C15" xr:uid="{00000000-0002-0000-0A00-00003D000000}">
      <formula1>$B$167:$B$325</formula1>
    </dataValidation>
    <dataValidation type="list" allowBlank="1" showInputMessage="1" showErrorMessage="1" error="Select from the drop-down list._x000a_" prompt="Select overall effectiveness" sqref="G27:G28 S27:S28 O27:O28 K27:K28" xr:uid="{00000000-0002-0000-0A00-00003E000000}">
      <formula1>$K$160:$K$164</formula1>
    </dataValidation>
    <dataValidation allowBlank="1" showInputMessage="1" showErrorMessage="1" prompt="Please include number of institutions" sqref="P61 D61 H61 L61" xr:uid="{00000000-0002-0000-0A00-00003F000000}"/>
    <dataValidation type="list" allowBlank="1" showInputMessage="1" showErrorMessage="1" prompt="Select scale" sqref="G61 K61 O61 S61" xr:uid="{00000000-0002-0000-0A00-000040000000}">
      <formula1>"4: High capacity, 3: Medium capacity, 2: Low capacity, 1: No capacity"</formula1>
    </dataValidation>
    <dataValidation type="list" allowBlank="1" showInputMessage="1" showErrorMessage="1" prompt="Select scale" sqref="E61 I61 M61 Q61" xr:uid="{00000000-0002-0000-0A00-000041000000}">
      <formula1>"National, Local"</formula1>
    </dataValidation>
    <dataValidation type="list" allowBlank="1" showInputMessage="1" showErrorMessage="1" prompt="Select sector" sqref="R61" xr:uid="{00000000-0002-0000-0A00-000042000000}">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1" xr:uid="{00000000-0002-0000-0A00-000043000000}">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1" xr:uid="{00000000-0002-0000-0A00-000044000000}">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1" xr:uid="{00000000-0002-0000-0A00-000045000000}">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1" xr:uid="{00000000-0002-0000-0A00-000046000000}">
      <formula1>"Training manuals, handbooks, technical guidelines"</formula1>
    </dataValidation>
    <dataValidation type="list" allowBlank="1" showInputMessage="1" showErrorMessage="1" prompt="Select level of awarness" sqref="F69:G69 J69:K69 N69:O69 R69:S69" xr:uid="{00000000-0002-0000-0A00-000047000000}">
      <formula1>"5: Fully aware, 4: Mostly aware, 3: Partially aware, 2: Partially not aware, 1: Aware of neither"</formula1>
    </dataValidation>
    <dataValidation type="list" allowBlank="1" showInputMessage="1" showErrorMessage="1" prompt="Select level of awarness" sqref="F71:G71" xr:uid="{00000000-0002-0000-0A00-000048000000}">
      <formula1>"Regional, National, Sub-national, Local"</formula1>
    </dataValidation>
    <dataValidation type="list" allowBlank="1" showInputMessage="1" showErrorMessage="1" errorTitle="Invalid data" error="Please enter a number between 0 and 100" sqref="I71 M71 Q71" xr:uid="{00000000-0002-0000-0A00-000049000000}">
      <formula1>"Training manuals, Handbooks, Technical guidelines"</formula1>
    </dataValidation>
    <dataValidation type="list" allowBlank="1" showInputMessage="1" showErrorMessage="1" sqref="J71:K71 R71:S71 N71:O71" xr:uid="{00000000-0002-0000-0A00-00004A000000}">
      <formula1>"Regional, National, Sub-national, Local"</formula1>
    </dataValidation>
    <dataValidation type="list" allowBlank="1" showInputMessage="1" showErrorMessage="1" prompt="Select type" sqref="E334:F334 I334:J334 M334:N334 Q334:R334" xr:uid="{00000000-0002-0000-0A00-00004B000000}">
      <formula1>"Innovative practice, Innovative product, Innovative technology "</formula1>
    </dataValidation>
    <dataValidation type="list" allowBlank="1" showInputMessage="1" showErrorMessage="1" prompt="Select status" sqref="J332 N332 F332 R332" xr:uid="{00000000-0002-0000-0A00-00004C000000}">
      <formula1>"No innovative practices, Undertaking innovative practices, Completed innovation practices"</formula1>
    </dataValidation>
    <dataValidation type="list" allowBlank="1" showInputMessage="1" showErrorMessage="1" prompt="Select integration level" sqref="R330:S330 N330:O330" xr:uid="{00000000-0002-0000-0A00-00004D000000}">
      <formula1>"Innovation rolled out, Innovation accelerated, Innovation scaled-up, Innovation replicated"</formula1>
    </dataValidation>
    <dataValidation type="list" allowBlank="1" showInputMessage="1" showErrorMessage="1" prompt="Select integration level" sqref="P330 H330 L330" xr:uid="{00000000-0002-0000-0A00-00004E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0" xr:uid="{00000000-0002-0000-0A00-00004F000000}">
      <formula1>"Regional, National, Subnational, Community"</formula1>
    </dataValidation>
    <dataValidation type="list" allowBlank="1" showInputMessage="1" showErrorMessage="1" prompt="Select sector" sqref="Q332 E332 I332 M332" xr:uid="{00000000-0002-0000-0A00-000050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4 G334 O332 G332 K332 S332 K334 O334" xr:uid="{00000000-0002-0000-0A00-000051000000}">
      <formula1>"5: Very effective, 4: Effective, 3: Moderately effective, 2: Partially effective, 1: Ineffective"</formula1>
    </dataValidation>
    <dataValidation type="list" allowBlank="1" showInputMessage="1" showErrorMessage="1" prompt="Select integration level" sqref="I330 M330 Q330" xr:uid="{00000000-0002-0000-0A00-000052000000}">
      <formula1>"Regional, National, Sub-national, Community"</formula1>
    </dataValidation>
    <dataValidation type="list" allowBlank="1" showInputMessage="1" showErrorMessage="1" sqref="J330:K330" xr:uid="{00000000-0002-0000-0A00-000053000000}">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2 L332 P332" xr:uid="{00000000-0002-0000-0A00-000054000000}">
      <formula1>0</formula1>
      <formula2>999999999999</formula2>
    </dataValidation>
    <dataValidation type="list" allowBlank="1" showInputMessage="1" showErrorMessage="1" sqref="D330" xr:uid="{00000000-0002-0000-0A00-000055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2" xr:uid="{00000000-0002-0000-0A00-000056000000}">
      <formula1>0</formula1>
      <formula2>999999999999</formula2>
    </dataValidation>
    <dataValidation type="whole" allowBlank="1" showInputMessage="1" showErrorMessage="1" error="Please enter a number here" prompt="Enter number of key findings" sqref="D334 H334 L334 P334" xr:uid="{00000000-0002-0000-0A00-000057000000}">
      <formula1>0</formula1>
      <formula2>999999999</formula2>
    </dataValidation>
    <dataValidation type="list" allowBlank="1" showInputMessage="1" showErrorMessage="1" errorTitle="Invalid data" error="Please enter a number between 0 and 100" prompt="Enter a percentage using the drop down menu" sqref="Q69 E69 I69 M69" xr:uid="{00000000-0002-0000-0A00-000058000000}">
      <formula1>"20% to 39%, 40% to 60%, 61% to 80%"</formula1>
    </dataValidation>
    <dataValidation type="list" allowBlank="1" showInputMessage="1" showErrorMessage="1" prompt="Select integration level" sqref="F330:G330" xr:uid="{00000000-0002-0000-0A00-000059000000}">
      <formula1>"Innovation rolled out,Innovation accelerated, Innovation scaled-up, Innovation replicated"</formula1>
    </dataValidation>
  </dataValidations>
  <hyperlinks>
    <hyperlink ref="B8" r:id="rId1" xr:uid="{00000000-0004-0000-0A00-000000000000}"/>
  </hyperlinks>
  <pageMargins left="0.7" right="0.7" top="0.75" bottom="0.75" header="0.3" footer="0.3"/>
  <pageSetup paperSize="8" scale="36" fitToHeight="0" orientation="landscape" cellComments="asDisplayed" r:id="rId2"/>
  <drawing r:id="rId3"/>
  <legacyDrawing r:id="rId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45" ma:contentTypeDescription="Create a new document." ma:contentTypeScope="" ma:versionID="f3fa50dead30d4022b31d5af56b96c7e">
  <xsd:schema xmlns:xsd="http://www.w3.org/2001/XMLSchema" xmlns:xs="http://www.w3.org/2001/XMLSchema" xmlns:p="http://schemas.microsoft.com/office/2006/metadata/properties" xmlns:ns2="dc9b7735-1e97-4a24-b7a2-47bf824ab39e" targetNamespace="http://schemas.microsoft.com/office/2006/metadata/properties" ma:root="true" ma:fieldsID="74e8b0a325cfd13802eefb1849053051"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element ref="ns2:DocStatus" minOccurs="0"/>
                <xsd:element ref="ns2:DocumentCreateStatus" minOccurs="0"/>
                <xsd:element ref="ns2:IsDraft" minOccurs="0"/>
                <xsd:element ref="ns2:comments" minOccurs="0"/>
                <xsd:element ref="ns2:CIFCoBenefitDocumentType" minOccurs="0"/>
                <xsd:element ref="ns2:CIFCoBenefitDocumentType_x003a_Title" minOccurs="0"/>
                <xsd:element ref="ns2:ProjectRevision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Note">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element name="DocStatus" ma:index="39" nillable="true" ma:displayName="DocStatus" ma:internalName="DocStatus">
      <xsd:simpleType>
        <xsd:restriction base="dms:Text">
          <xsd:maxLength value="255"/>
        </xsd:restriction>
      </xsd:simpleType>
    </xsd:element>
    <xsd:element name="DocumentCreateStatus" ma:index="44" nillable="true" ma:displayName="DocumentCreateStatus" ma:internalName="DocumentCreateStatus">
      <xsd:simpleType>
        <xsd:restriction base="dms:Text">
          <xsd:maxLength value="255"/>
        </xsd:restriction>
      </xsd:simpleType>
    </xsd:element>
    <xsd:element name="IsDraft" ma:index="45" nillable="true" ma:displayName="IsDraft" ma:default="1" ma:internalName="IsDraft">
      <xsd:simpleType>
        <xsd:restriction base="dms:Boolean"/>
      </xsd:simpleType>
    </xsd:element>
    <xsd:element name="comments" ma:index="46" nillable="true" ma:displayName="comments" ma:internalName="comments">
      <xsd:simpleType>
        <xsd:restriction base="dms:Note">
          <xsd:maxLength value="255"/>
        </xsd:restriction>
      </xsd:simpleType>
    </xsd:element>
    <xsd:element name="CIFCoBenefitDocumentType" ma:index="47" nillable="true" ma:displayName="CIFCoBenefitDocumentType" ma:list="{ca4e8eeb-272f-4b38-a954-1ca1008d4633}" ma:internalName="CIFCoBenefitDocumentType" ma:showField="Title">
      <xsd:simpleType>
        <xsd:restriction base="dms:Lookup"/>
      </xsd:simpleType>
    </xsd:element>
    <xsd:element name="CIFCoBenefitDocumentType_x003a_Title" ma:index="48" nillable="true" ma:displayName="CIFCoBenefitDocumentType:Title" ma:list="{ca4e8eeb-272f-4b38-a954-1ca1008d4633}" ma:internalName="CIFCoBenefitDocumentType_x003a_Title" ma:readOnly="true" ma:showField="Title" ma:web="ac430443-f4bf-4abc-85b5-40fc00813c63">
      <xsd:simpleType>
        <xsd:restriction base="dms:Lookup"/>
      </xsd:simpleType>
    </xsd:element>
    <xsd:element name="ProjectRevisionId" ma:index="49" nillable="true" ma:displayName="ProjectRevisionId" ma:internalName="ProjectRevisionI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IsDraft xmlns="dc9b7735-1e97-4a24-b7a2-47bf824ab39e">true</IsDraft>
    <ProjectId xmlns="dc9b7735-1e97-4a24-b7a2-47bf824ab39e">1417</ProjectId>
    <ReportingPeriod xmlns="dc9b7735-1e97-4a24-b7a2-47bf824ab39e" xsi:nil="true"/>
    <WBDocsDocURL xmlns="dc9b7735-1e97-4a24-b7a2-47bf824ab39e">http://wbdocsservices.worldbank.org/services?I4_SERVICE=VC&amp;I4_KEY=TF069013&amp;I4_DOCID=090224b0876e11dd</WBDocsDocURL>
    <WBDocsDocURLPublicOnly xmlns="dc9b7735-1e97-4a24-b7a2-47bf824ab39e" xsi:nil="true"/>
    <Fund_WBDocs xmlns="dc9b7735-1e97-4a24-b7a2-47bf824ab39e">AF</Fund_WBDocs>
    <ProjectStatus xmlns="dc9b7735-1e97-4a24-b7a2-47bf824ab39e">Project Not Approved</ProjectStatus>
    <ProjectRevisionId xmlns="dc9b7735-1e97-4a24-b7a2-47bf824ab39e" xsi:nil="true"/>
    <PublicDoc xmlns="dc9b7735-1e97-4a24-b7a2-47bf824ab39e">Yes</PublicDoc>
    <DocumentType xmlns="dc9b7735-1e97-4a24-b7a2-47bf824ab39e" xsi:nil="true"/>
    <DocStatus xmlns="dc9b7735-1e97-4a24-b7a2-47bf824ab39e">Completed</DocStatus>
    <comments xmlns="dc9b7735-1e97-4a24-b7a2-47bf824ab39e" xsi:nil="true"/>
    <CIFCoBenefit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81</PPFDocumentType>
    <DocumentType_WBDocs xmlns="dc9b7735-1e97-4a24-b7a2-47bf824ab39e">Project Status Report</DocumentType_WBDocs>
    <DocumentCreateStatus xmlns="dc9b7735-1e97-4a24-b7a2-47bf824ab39e" xsi:nil="true"/>
    <TrusteeId xmlns="dc9b7735-1e97-4a24-b7a2-47bf824ab39e" xsi:nil="true"/>
    <WBDocsApproverName xmlns="dc9b7735-1e97-4a24-b7a2-47bf824ab39e">000384891</WBDocsApproverName>
    <ApproverUPI_WBDocs xmlns="dc9b7735-1e97-4a24-b7a2-47bf824ab39e" xsi:nil="true"/>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CD966CD6-64E8-4218-969C-F9F681B950AE}"/>
</file>

<file path=customXml/itemProps2.xml><?xml version="1.0" encoding="utf-8"?>
<ds:datastoreItem xmlns:ds="http://schemas.openxmlformats.org/officeDocument/2006/customXml" ds:itemID="{D7F7B01F-DBA4-4BFE-B09B-D26FEC153A64}"/>
</file>

<file path=customXml/itemProps3.xml><?xml version="1.0" encoding="utf-8"?>
<ds:datastoreItem xmlns:ds="http://schemas.openxmlformats.org/officeDocument/2006/customXml" ds:itemID="{3A09D6DA-93A3-448E-92B6-771D01BDA74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 Data</vt:lpstr>
      <vt:lpstr>Risk Assesment</vt:lpstr>
      <vt:lpstr>ESP Compliance</vt:lpstr>
      <vt:lpstr>GP Compliance</vt:lpstr>
      <vt:lpstr>ESP and GP Guidance notes</vt:lpstr>
      <vt:lpstr>Rating</vt:lpstr>
      <vt:lpstr>Project Indicators</vt:lpstr>
      <vt:lpstr>Lessons Learned</vt:lpstr>
      <vt:lpstr>Results Tracker</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Mahamat Abakar Assouyouti</cp:lastModifiedBy>
  <cp:lastPrinted>2019-07-02T21:11:44Z</cp:lastPrinted>
  <dcterms:created xsi:type="dcterms:W3CDTF">2010-11-30T14:15:01Z</dcterms:created>
  <dcterms:modified xsi:type="dcterms:W3CDTF">2020-03-10T22:25:18Z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tusGUID">
    <vt:lpwstr>bb275b1f-8600-4758-a56d-36d20e704743</vt:lpwstr>
  </property>
  <property fmtid="{D5CDD505-2E9C-101B-9397-08002B2CF9AE}" pid="3" name="ContentTypeId">
    <vt:lpwstr>0x010100688D7BE4FD85FC419648F9890A9530D0</vt:lpwstr>
  </property>
  <property fmtid="{D5CDD505-2E9C-101B-9397-08002B2CF9AE}" pid="4" name="WorkflowChangePath">
    <vt:lpwstr>f13f6718-477a-4ebb-9501-d93098321579,3;f13f6718-477a-4ebb-9501-d93098321579,3;f13f6718-477a-4ebb-9501-d93098321579,3;f13f6718-477a-4ebb-9501-d93098321579,3;f13f6718-477a-4ebb-9501-d93098321579,3;f13f6718-477a-4ebb-9501-d93098321579,3;f13f6718-477a-4ebb-9501-d93098321579,3;f13f6718-477a-4ebb-9501-d93098321579,3;f13f6718-477a-4ebb-9501-d93098321579,3;7ac257e3-813d-4bc9-908e-a7cc9cf2e990,5;</vt:lpwstr>
  </property>
</Properties>
</file>