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8800" windowHeight="16360"/>
  </bookViews>
  <sheets>
    <sheet name="Budg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E5" i="1"/>
  <c r="E3" i="1"/>
  <c r="F3" i="1"/>
  <c r="E4" i="1"/>
  <c r="F4" i="1"/>
  <c r="F5" i="1"/>
  <c r="F6" i="1"/>
  <c r="F7" i="1"/>
  <c r="E8" i="1"/>
  <c r="F8" i="1"/>
  <c r="F9" i="1"/>
  <c r="F10" i="1"/>
  <c r="F11" i="1"/>
  <c r="E12" i="1"/>
  <c r="F12" i="1"/>
  <c r="E13" i="1"/>
  <c r="F13" i="1"/>
  <c r="E14" i="1"/>
  <c r="F14" i="1"/>
  <c r="F15" i="1"/>
  <c r="F16" i="1"/>
  <c r="F17" i="1"/>
  <c r="E17" i="1"/>
</calcChain>
</file>

<file path=xl/comments1.xml><?xml version="1.0" encoding="utf-8"?>
<comments xmlns="http://schemas.openxmlformats.org/spreadsheetml/2006/main">
  <authors>
    <author>CSE</author>
  </authors>
  <commentList>
    <comment ref="C9" authorId="0">
      <text>
        <r>
          <rPr>
            <b/>
            <sz val="9"/>
            <color indexed="81"/>
            <rFont val="Tahoma"/>
            <charset val="1"/>
          </rPr>
          <t>CSE:</t>
        </r>
        <r>
          <rPr>
            <sz val="9"/>
            <color indexed="81"/>
            <rFont val="Tahoma"/>
            <charset val="1"/>
          </rPr>
          <t xml:space="preserve">
Cette activité se fera en marge du climate Readiness Workshop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CSE:</t>
        </r>
        <r>
          <rPr>
            <sz val="9"/>
            <color indexed="81"/>
            <rFont val="Tahoma"/>
            <charset val="1"/>
          </rPr>
          <t xml:space="preserve">
cette atelier pourra servir aussi d'atelier de lancement du programme </t>
        </r>
      </text>
    </comment>
  </commentList>
</comments>
</file>

<file path=xl/sharedStrings.xml><?xml version="1.0" encoding="utf-8"?>
<sst xmlns="http://schemas.openxmlformats.org/spreadsheetml/2006/main" count="38" uniqueCount="32">
  <si>
    <t>Budget Prévisionnel</t>
  </si>
  <si>
    <t>Objectifs</t>
  </si>
  <si>
    <t>Activités</t>
  </si>
  <si>
    <t>Rubriques budgétaires</t>
  </si>
  <si>
    <t>Budget F CFA</t>
  </si>
  <si>
    <t>Budget  USD</t>
  </si>
  <si>
    <t>Frais de voyage et prise en charge</t>
  </si>
  <si>
    <t>Prestations intellectuelles</t>
  </si>
  <si>
    <t>Audits</t>
  </si>
  <si>
    <t>Frais administratifs (SE + Rapportage + Suivi budgétaire + Frais bancaires + Secrétariat)</t>
  </si>
  <si>
    <t>Mise en ligne et administration</t>
  </si>
  <si>
    <t>Conception et développement (Prestations intellectuelles)</t>
  </si>
  <si>
    <t>Hôtel et restauration</t>
  </si>
  <si>
    <t>Sous-Total</t>
  </si>
  <si>
    <t>Résultats</t>
  </si>
  <si>
    <t>Audit</t>
  </si>
  <si>
    <t xml:space="preserve">1.1. Identification des besoins en termes de produits, services et outils </t>
  </si>
  <si>
    <t>1.2. Elaboration d'une charte pour le système de gestion de connaissances</t>
  </si>
  <si>
    <t>1.3. Développement d' une plateforme en ligne pour la collecte et le partage de connaissances</t>
  </si>
  <si>
    <r>
      <t xml:space="preserve">Objectif 1. Mettre en place un système de gestion des connaissances sur l’accès direct  </t>
    </r>
    <r>
      <rPr>
        <u/>
        <sz val="10"/>
        <color rgb="FF000000"/>
        <rFont val="Calibri"/>
        <family val="2"/>
        <scheme val="minor"/>
      </rPr>
      <t>en vue de promouvoir le partage de connaissances et l’apprentissage mutuel</t>
    </r>
  </si>
  <si>
    <t>Management fees</t>
  </si>
  <si>
    <r>
      <t>Résultat 1 : Un système opérationnel est mis en place pour la documentation des leçons apprises, la capitalisation des expériences et le partage de connaissances</t>
    </r>
    <r>
      <rPr>
        <b/>
        <sz val="11"/>
        <rFont val="Calibri"/>
        <family val="2"/>
        <scheme val="minor"/>
      </rPr>
      <t xml:space="preserve"> </t>
    </r>
  </si>
  <si>
    <t>2.1.Organisation d’un atelier de validation sur la gouvernance de la communauté de pratiques</t>
  </si>
  <si>
    <t xml:space="preserve">Objectif 2. Finaliser et valider le document sur la gouvernance </t>
  </si>
  <si>
    <t>1.6. Lancement de la plateforme</t>
  </si>
  <si>
    <t xml:space="preserve">1.5. Elaboration d'une note de documentation sur les bonnes pratiques en matiére d'accés direct </t>
  </si>
  <si>
    <t>1.4 Acquisition de la logistique pour l'organisation de webinar</t>
  </si>
  <si>
    <t xml:space="preserve">Outils </t>
  </si>
  <si>
    <t>Objectif 3. Bénéficier de l'experience de deux entités africaines en vue d'améliorer les performances en développement de projets</t>
  </si>
  <si>
    <t>Résultat 3: Partage d’expériences avec deux NIEs africaines</t>
  </si>
  <si>
    <r>
      <t>Résultat 2:</t>
    </r>
    <r>
      <rPr>
        <i/>
        <sz val="10"/>
        <rFont val="Calibri"/>
        <family val="2"/>
        <scheme val="minor"/>
      </rPr>
      <t xml:space="preserve"> Un système de gouvernance de la communauté de pratiquesest mis en place</t>
    </r>
  </si>
  <si>
    <t>3.1Organisation de deux visites d’échanges dont l’une au niveau du  DRFN en Namibie et l’autre au SANBI en Afrique du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</si>
</sst>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_(* #,##0.00_);_(* \(#,##0.00\);_(* &quot;-&quot;??_);_(@_)"/>
    <numFmt numFmtId="166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u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65">
    <xf numFmtId="0" fontId="0" fillId="0" borderId="0" xfId="0"/>
    <xf numFmtId="0" fontId="2" fillId="0" borderId="1" xfId="0" applyFont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0" xfId="0" applyFont="1" applyFill="1" applyBorder="1"/>
    <xf numFmtId="0" fontId="8" fillId="0" borderId="9" xfId="0" applyFont="1" applyBorder="1" applyAlignment="1">
      <alignment horizontal="center" vertical="center" wrapText="1"/>
    </xf>
    <xf numFmtId="166" fontId="9" fillId="3" borderId="10" xfId="1" applyNumberFormat="1" applyFont="1" applyFill="1" applyBorder="1" applyAlignment="1">
      <alignment horizontal="center"/>
    </xf>
    <xf numFmtId="164" fontId="0" fillId="0" borderId="0" xfId="0" applyNumberFormat="1"/>
    <xf numFmtId="0" fontId="8" fillId="0" borderId="15" xfId="0" applyFont="1" applyBorder="1" applyAlignment="1">
      <alignment horizontal="center" vertical="center" wrapText="1"/>
    </xf>
    <xf numFmtId="166" fontId="9" fillId="3" borderId="16" xfId="1" applyNumberFormat="1" applyFont="1" applyFill="1" applyBorder="1" applyAlignment="1">
      <alignment horizontal="center"/>
    </xf>
    <xf numFmtId="166" fontId="0" fillId="0" borderId="17" xfId="0" applyNumberFormat="1" applyBorder="1"/>
    <xf numFmtId="0" fontId="6" fillId="0" borderId="14" xfId="0" applyFont="1" applyBorder="1" applyAlignment="1">
      <alignment vertical="center" wrapText="1"/>
    </xf>
    <xf numFmtId="0" fontId="8" fillId="0" borderId="15" xfId="0" applyFont="1" applyBorder="1" applyAlignment="1">
      <alignment horizontal="center"/>
    </xf>
    <xf numFmtId="165" fontId="0" fillId="0" borderId="0" xfId="0" applyNumberFormat="1" applyBorder="1"/>
    <xf numFmtId="166" fontId="9" fillId="3" borderId="21" xfId="1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165" fontId="0" fillId="0" borderId="0" xfId="0" applyNumberFormat="1"/>
    <xf numFmtId="165" fontId="0" fillId="0" borderId="0" xfId="1" applyFont="1"/>
    <xf numFmtId="0" fontId="8" fillId="0" borderId="15" xfId="0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 wrapText="1"/>
    </xf>
    <xf numFmtId="166" fontId="9" fillId="3" borderId="22" xfId="1" applyNumberFormat="1" applyFont="1" applyFill="1" applyBorder="1" applyAlignment="1">
      <alignment horizontal="center"/>
    </xf>
    <xf numFmtId="166" fontId="0" fillId="0" borderId="24" xfId="0" applyNumberFormat="1" applyBorder="1"/>
    <xf numFmtId="0" fontId="8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6" fontId="9" fillId="3" borderId="28" xfId="1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166" fontId="9" fillId="3" borderId="26" xfId="1" applyNumberFormat="1" applyFont="1" applyFill="1" applyBorder="1" applyAlignment="1">
      <alignment horizontal="center"/>
    </xf>
    <xf numFmtId="166" fontId="0" fillId="0" borderId="4" xfId="0" applyNumberFormat="1" applyBorder="1"/>
    <xf numFmtId="0" fontId="12" fillId="3" borderId="31" xfId="0" applyFont="1" applyFill="1" applyBorder="1" applyAlignment="1">
      <alignment horizontal="center"/>
    </xf>
    <xf numFmtId="166" fontId="12" fillId="3" borderId="33" xfId="1" applyNumberFormat="1" applyFont="1" applyFill="1" applyBorder="1" applyAlignment="1">
      <alignment horizontal="center"/>
    </xf>
    <xf numFmtId="0" fontId="13" fillId="0" borderId="0" xfId="0" applyFont="1" applyBorder="1"/>
    <xf numFmtId="164" fontId="0" fillId="0" borderId="0" xfId="0" applyNumberFormat="1" applyBorder="1"/>
    <xf numFmtId="0" fontId="0" fillId="0" borderId="0" xfId="0" applyBorder="1"/>
    <xf numFmtId="0" fontId="6" fillId="0" borderId="8" xfId="0" applyFont="1" applyBorder="1" applyAlignment="1">
      <alignment vertical="center" wrapText="1"/>
    </xf>
    <xf numFmtId="0" fontId="2" fillId="0" borderId="34" xfId="0" applyFont="1" applyFill="1" applyBorder="1"/>
    <xf numFmtId="0" fontId="8" fillId="0" borderId="9" xfId="0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166" fontId="0" fillId="0" borderId="29" xfId="0" applyNumberFormat="1" applyBorder="1"/>
    <xf numFmtId="166" fontId="0" fillId="0" borderId="32" xfId="0" applyNumberFormat="1" applyBorder="1"/>
    <xf numFmtId="0" fontId="8" fillId="0" borderId="8" xfId="0" applyFont="1" applyBorder="1" applyAlignment="1">
      <alignment horizontal="center" vertical="center" wrapText="1"/>
    </xf>
    <xf numFmtId="166" fontId="9" fillId="3" borderId="8" xfId="1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166" fontId="12" fillId="3" borderId="4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8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12" fillId="3" borderId="27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C22" sqref="C22"/>
    </sheetView>
  </sheetViews>
  <sheetFormatPr baseColWidth="10" defaultRowHeight="14" x14ac:dyDescent="0"/>
  <cols>
    <col min="1" max="1" width="21.33203125" customWidth="1"/>
    <col min="2" max="3" width="31.33203125" customWidth="1"/>
    <col min="4" max="4" width="31.5" customWidth="1"/>
    <col min="5" max="5" width="18" customWidth="1"/>
    <col min="6" max="7" width="15.1640625" customWidth="1"/>
    <col min="8" max="8" width="27.5" customWidth="1"/>
    <col min="9" max="9" width="21.5" customWidth="1"/>
    <col min="10" max="10" width="14.83203125" customWidth="1"/>
  </cols>
  <sheetData>
    <row r="1" spans="1:11" ht="19" thickBot="1">
      <c r="A1" s="43" t="s">
        <v>0</v>
      </c>
      <c r="B1" s="43"/>
      <c r="C1" s="43"/>
      <c r="D1" s="43"/>
      <c r="E1" s="43"/>
      <c r="F1" s="43"/>
      <c r="H1" s="32"/>
      <c r="I1" s="32"/>
      <c r="J1" s="32"/>
    </row>
    <row r="2" spans="1:11" ht="15" thickBot="1">
      <c r="A2" s="1" t="s">
        <v>1</v>
      </c>
      <c r="B2" s="1" t="s">
        <v>14</v>
      </c>
      <c r="C2" s="1" t="s">
        <v>2</v>
      </c>
      <c r="D2" s="2" t="s">
        <v>3</v>
      </c>
      <c r="E2" s="3" t="s">
        <v>4</v>
      </c>
      <c r="F2" s="34" t="s">
        <v>5</v>
      </c>
      <c r="G2" s="4"/>
      <c r="H2" s="4"/>
      <c r="I2" s="4"/>
      <c r="J2" s="4"/>
    </row>
    <row r="3" spans="1:11" ht="29.25" customHeight="1">
      <c r="A3" s="46" t="s">
        <v>19</v>
      </c>
      <c r="B3" s="48" t="s">
        <v>21</v>
      </c>
      <c r="C3" s="33" t="s">
        <v>16</v>
      </c>
      <c r="D3" s="35" t="s">
        <v>7</v>
      </c>
      <c r="E3" s="6">
        <f>150000*2*10</f>
        <v>3000000</v>
      </c>
      <c r="F3" s="21">
        <f t="shared" ref="F3:F8" si="0">E3/500</f>
        <v>6000</v>
      </c>
      <c r="G3" s="13"/>
      <c r="I3" s="16"/>
    </row>
    <row r="4" spans="1:11" ht="28.5" customHeight="1">
      <c r="A4" s="47"/>
      <c r="B4" s="49"/>
      <c r="C4" s="15" t="s">
        <v>17</v>
      </c>
      <c r="D4" s="12" t="s">
        <v>7</v>
      </c>
      <c r="E4" s="9">
        <f>150000*10*2</f>
        <v>3000000</v>
      </c>
      <c r="F4" s="10">
        <f t="shared" si="0"/>
        <v>6000</v>
      </c>
      <c r="G4" s="13"/>
      <c r="H4" s="17"/>
      <c r="I4" s="7"/>
    </row>
    <row r="5" spans="1:11" ht="24.75" customHeight="1">
      <c r="A5" s="47"/>
      <c r="B5" s="49"/>
      <c r="C5" s="59" t="s">
        <v>18</v>
      </c>
      <c r="D5" s="12" t="s">
        <v>7</v>
      </c>
      <c r="E5" s="9">
        <f>500000*30</f>
        <v>15000000</v>
      </c>
      <c r="F5" s="10">
        <f t="shared" si="0"/>
        <v>30000</v>
      </c>
      <c r="G5" s="13"/>
      <c r="H5" s="17"/>
      <c r="J5" s="16"/>
    </row>
    <row r="6" spans="1:11" ht="12.75" customHeight="1">
      <c r="A6" s="47"/>
      <c r="B6" s="49"/>
      <c r="C6" s="60"/>
      <c r="D6" s="8" t="s">
        <v>10</v>
      </c>
      <c r="E6" s="9">
        <v>3000000</v>
      </c>
      <c r="F6" s="10">
        <f t="shared" si="0"/>
        <v>6000</v>
      </c>
      <c r="G6" s="13"/>
    </row>
    <row r="7" spans="1:11" ht="26.25" customHeight="1">
      <c r="A7" s="47"/>
      <c r="B7" s="49"/>
      <c r="C7" s="36" t="s">
        <v>26</v>
      </c>
      <c r="D7" s="8" t="s">
        <v>27</v>
      </c>
      <c r="E7" s="9">
        <v>6000000</v>
      </c>
      <c r="F7" s="10">
        <f>E7/500</f>
        <v>12000</v>
      </c>
      <c r="G7" s="13"/>
    </row>
    <row r="8" spans="1:11" ht="47.25" customHeight="1">
      <c r="A8" s="47"/>
      <c r="B8" s="49"/>
      <c r="C8" s="11" t="s">
        <v>25</v>
      </c>
      <c r="D8" s="18" t="s">
        <v>11</v>
      </c>
      <c r="E8" s="9">
        <f>150000*15*2</f>
        <v>4500000</v>
      </c>
      <c r="F8" s="10">
        <f t="shared" si="0"/>
        <v>9000</v>
      </c>
      <c r="G8" s="13"/>
    </row>
    <row r="9" spans="1:11" ht="28.5" customHeight="1">
      <c r="A9" s="47"/>
      <c r="B9" s="49"/>
      <c r="C9" s="61" t="s">
        <v>24</v>
      </c>
      <c r="D9" s="19" t="s">
        <v>6</v>
      </c>
      <c r="E9" s="20">
        <v>0</v>
      </c>
      <c r="F9" s="10">
        <f t="shared" ref="F9:F14" si="1">E9/500</f>
        <v>0</v>
      </c>
      <c r="G9" s="13"/>
      <c r="H9" s="17"/>
      <c r="I9" s="7"/>
      <c r="K9" s="17"/>
    </row>
    <row r="10" spans="1:11" ht="15" thickBot="1">
      <c r="A10" s="57"/>
      <c r="B10" s="58"/>
      <c r="C10" s="62"/>
      <c r="D10" s="22" t="s">
        <v>12</v>
      </c>
      <c r="E10" s="14">
        <v>0</v>
      </c>
      <c r="F10" s="10">
        <f t="shared" si="1"/>
        <v>0</v>
      </c>
      <c r="G10" s="13"/>
      <c r="H10" s="17"/>
      <c r="J10" s="16"/>
      <c r="K10" s="17"/>
    </row>
    <row r="11" spans="1:11" ht="36.75" customHeight="1">
      <c r="A11" s="46" t="s">
        <v>23</v>
      </c>
      <c r="B11" s="48" t="s">
        <v>30</v>
      </c>
      <c r="C11" s="44" t="s">
        <v>22</v>
      </c>
      <c r="D11" s="5" t="s">
        <v>6</v>
      </c>
      <c r="E11" s="6">
        <v>24500000</v>
      </c>
      <c r="F11" s="21">
        <f t="shared" si="1"/>
        <v>49000</v>
      </c>
      <c r="G11" s="31"/>
      <c r="H11" s="17"/>
      <c r="I11" s="7"/>
      <c r="K11" s="17"/>
    </row>
    <row r="12" spans="1:11" ht="32.25" customHeight="1" thickBot="1">
      <c r="A12" s="47"/>
      <c r="B12" s="49"/>
      <c r="C12" s="45"/>
      <c r="D12" s="8" t="s">
        <v>12</v>
      </c>
      <c r="E12" s="9">
        <f>2500000</f>
        <v>2500000</v>
      </c>
      <c r="F12" s="10">
        <f t="shared" si="1"/>
        <v>5000</v>
      </c>
      <c r="G12" s="32"/>
      <c r="H12" s="17"/>
      <c r="J12" s="16"/>
      <c r="K12" s="17"/>
    </row>
    <row r="13" spans="1:11" ht="34.5" customHeight="1" thickBot="1">
      <c r="A13" s="46" t="s">
        <v>28</v>
      </c>
      <c r="B13" s="63" t="s">
        <v>29</v>
      </c>
      <c r="C13" s="64" t="s">
        <v>31</v>
      </c>
      <c r="D13" s="39" t="s">
        <v>6</v>
      </c>
      <c r="E13" s="40">
        <f>(500000*5*2)+(100000*5*2)</f>
        <v>6000000</v>
      </c>
      <c r="F13" s="38">
        <f t="shared" si="1"/>
        <v>12000</v>
      </c>
      <c r="G13" s="13"/>
      <c r="H13" s="17"/>
      <c r="J13" s="16"/>
      <c r="K13" s="17"/>
    </row>
    <row r="14" spans="1:11" ht="53.25" customHeight="1" thickBot="1">
      <c r="A14" s="57"/>
      <c r="B14" s="50"/>
      <c r="C14" s="62"/>
      <c r="D14" s="41" t="s">
        <v>12</v>
      </c>
      <c r="E14" s="24">
        <f>500000*2</f>
        <v>1000000</v>
      </c>
      <c r="F14" s="37">
        <f t="shared" si="1"/>
        <v>2000</v>
      </c>
      <c r="G14" s="13"/>
      <c r="H14" s="17"/>
      <c r="J14" s="16"/>
      <c r="K14" s="17"/>
    </row>
    <row r="15" spans="1:11" ht="15" thickBot="1">
      <c r="A15" s="23" t="s">
        <v>8</v>
      </c>
      <c r="B15" s="50" t="s">
        <v>15</v>
      </c>
      <c r="C15" s="51"/>
      <c r="D15" s="51"/>
      <c r="E15" s="24">
        <v>3000000</v>
      </c>
      <c r="F15" s="37">
        <f t="shared" ref="F15" si="2">E15/500</f>
        <v>6000</v>
      </c>
      <c r="G15" s="13"/>
      <c r="H15" s="17"/>
      <c r="I15" s="7"/>
      <c r="K15" s="17"/>
    </row>
    <row r="16" spans="1:11" ht="15" thickBot="1">
      <c r="A16" s="25" t="s">
        <v>20</v>
      </c>
      <c r="B16" s="52" t="s">
        <v>9</v>
      </c>
      <c r="C16" s="53"/>
      <c r="D16" s="54"/>
      <c r="E16" s="26">
        <f>SUM(E11:E15)*0.085</f>
        <v>3145000</v>
      </c>
      <c r="F16" s="27">
        <f>E16/500</f>
        <v>6290</v>
      </c>
      <c r="G16" s="13"/>
      <c r="H16" s="17"/>
      <c r="J16" s="16"/>
      <c r="K16" s="17"/>
    </row>
    <row r="17" spans="1:11" ht="20.25" customHeight="1" thickBot="1">
      <c r="A17" s="28" t="s">
        <v>13</v>
      </c>
      <c r="B17" s="55"/>
      <c r="C17" s="55"/>
      <c r="D17" s="56"/>
      <c r="E17" s="29">
        <f>SUM(E3:E16)</f>
        <v>74645000</v>
      </c>
      <c r="F17" s="42">
        <f>SUM(F3:F16)</f>
        <v>149290</v>
      </c>
      <c r="G17" s="30"/>
      <c r="H17" s="17"/>
      <c r="I17" s="7"/>
      <c r="K17" s="17"/>
    </row>
    <row r="18" spans="1:11">
      <c r="H18" s="17"/>
      <c r="J18" s="16"/>
      <c r="K18" s="17"/>
    </row>
    <row r="19" spans="1:11">
      <c r="H19" s="17"/>
      <c r="I19" s="7"/>
      <c r="K19" s="17"/>
    </row>
    <row r="20" spans="1:11">
      <c r="H20" s="17"/>
      <c r="J20" s="16"/>
      <c r="K20" s="17"/>
    </row>
    <row r="21" spans="1:11">
      <c r="H21" s="17"/>
      <c r="I21" s="7"/>
      <c r="K21" s="17"/>
    </row>
    <row r="22" spans="1:11">
      <c r="H22" s="17"/>
      <c r="J22" s="16"/>
      <c r="K22" s="17"/>
    </row>
    <row r="23" spans="1:11">
      <c r="H23" s="17"/>
      <c r="I23" s="7"/>
      <c r="K23" s="17"/>
    </row>
    <row r="24" spans="1:11">
      <c r="H24" s="17"/>
      <c r="J24" s="16"/>
      <c r="K24" s="17"/>
    </row>
  </sheetData>
  <mergeCells count="14">
    <mergeCell ref="B16:D16"/>
    <mergeCell ref="B17:D17"/>
    <mergeCell ref="A3:A10"/>
    <mergeCell ref="B3:B10"/>
    <mergeCell ref="C5:C6"/>
    <mergeCell ref="C9:C10"/>
    <mergeCell ref="A13:A14"/>
    <mergeCell ref="B13:B14"/>
    <mergeCell ref="C13:C14"/>
    <mergeCell ref="A1:F1"/>
    <mergeCell ref="C11:C12"/>
    <mergeCell ref="A11:A12"/>
    <mergeCell ref="B11:B12"/>
    <mergeCell ref="B15:D15"/>
  </mergeCells>
  <pageMargins left="0.7" right="0.7" top="0.75" bottom="0.75" header="0.3" footer="0.3"/>
  <pageSetup paperSize="141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</dc:creator>
  <cp:lastModifiedBy>ndeye coumba diop</cp:lastModifiedBy>
  <dcterms:created xsi:type="dcterms:W3CDTF">2018-12-06T17:44:39Z</dcterms:created>
  <dcterms:modified xsi:type="dcterms:W3CDTF">2018-12-29T13:16:10Z</dcterms:modified>
</cp:coreProperties>
</file>